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295" activeTab="0"/>
  </bookViews>
  <sheets>
    <sheet name="面接スケジュールシート" sheetId="1" r:id="rId1"/>
    <sheet name="はじめにお読み下さい" sheetId="2" r:id="rId2"/>
    <sheet name="面接スケジュールシート_記入例" sheetId="3" r:id="rId3"/>
  </sheets>
  <definedNames>
    <definedName name="_xlnm.Print_Area" localSheetId="1">'はじめにお読み下さい'!$A$1:$K$48</definedName>
    <definedName name="_xlnm.Print_Area" localSheetId="2">'面接スケジュールシート_記入例'!$G$1:$AK$16</definedName>
    <definedName name="_xlnm.Print_Titles" localSheetId="0">'面接スケジュールシート'!$1:$1</definedName>
    <definedName name="_xlnm.Print_Titles" localSheetId="2">'面接スケジュールシート_記入例'!$1:$1</definedName>
  </definedNames>
  <calcPr fullCalcOnLoad="1"/>
</workbook>
</file>

<file path=xl/sharedStrings.xml><?xml version="1.0" encoding="utf-8"?>
<sst xmlns="http://schemas.openxmlformats.org/spreadsheetml/2006/main" count="250" uniqueCount="86">
  <si>
    <t>会場名</t>
  </si>
  <si>
    <t>年月日</t>
  </si>
  <si>
    <t>ブース名</t>
  </si>
  <si>
    <t>時間</t>
  </si>
  <si>
    <t>氏名</t>
  </si>
  <si>
    <t>記号</t>
  </si>
  <si>
    <t>ID</t>
  </si>
  <si>
    <t>確認欄</t>
  </si>
  <si>
    <t>淡路太郎</t>
  </si>
  <si>
    <t>設定数</t>
  </si>
  <si>
    <t>神田次郎</t>
  </si>
  <si>
    <t>秋葉原一郎</t>
  </si>
  <si>
    <t>番号</t>
  </si>
  <si>
    <t>営業部</t>
  </si>
  <si>
    <t>人事部</t>
  </si>
  <si>
    <t>総務部</t>
  </si>
  <si>
    <t>企画部</t>
  </si>
  <si>
    <t>小川三郎</t>
  </si>
  <si>
    <t>未設定理由等</t>
  </si>
  <si>
    <t>氏名※</t>
  </si>
  <si>
    <t>年月日※</t>
  </si>
  <si>
    <t>会場名※</t>
  </si>
  <si>
    <t>ブース名※</t>
  </si>
  <si>
    <t>時間※</t>
  </si>
  <si>
    <t>保険証記号※</t>
  </si>
  <si>
    <t>保険証番号※</t>
  </si>
  <si>
    <t>支援レベル</t>
  </si>
  <si>
    <t>曜日</t>
  </si>
  <si>
    <t>支援レベル※</t>
  </si>
  <si>
    <t>ブースID</t>
  </si>
  <si>
    <t>勤務先名称※</t>
  </si>
  <si>
    <t>勤務先名称</t>
  </si>
  <si>
    <t>面談プロジェクトコード</t>
  </si>
  <si>
    <t>お客様コード</t>
  </si>
  <si>
    <t>ブースID</t>
  </si>
  <si>
    <t>ID</t>
  </si>
  <si>
    <t>ブースID</t>
  </si>
  <si>
    <t>～</t>
  </si>
  <si>
    <t>001</t>
  </si>
  <si>
    <t>○○工場</t>
  </si>
  <si>
    <t>0001</t>
  </si>
  <si>
    <t>地下Ｂ会議室①</t>
  </si>
  <si>
    <t>退職の為</t>
  </si>
  <si>
    <t>001</t>
  </si>
  <si>
    <t>0001</t>
  </si>
  <si>
    <t>地下Ｂ会議室①</t>
  </si>
  <si>
    <t/>
  </si>
  <si>
    <t>神田次郎</t>
  </si>
  <si>
    <t>人事部</t>
  </si>
  <si>
    <t>○○工場</t>
  </si>
  <si>
    <t>重複設定</t>
  </si>
  <si>
    <t>小川三郎</t>
  </si>
  <si>
    <t>企画部</t>
  </si>
  <si>
    <t>未設定</t>
  </si>
  <si>
    <t>淡路太郎</t>
  </si>
  <si>
    <t>営業部</t>
  </si>
  <si>
    <t>ブースID</t>
  </si>
  <si>
    <t>時間※</t>
  </si>
  <si>
    <t>ID</t>
  </si>
  <si>
    <t>ブースID</t>
  </si>
  <si>
    <t>ID</t>
  </si>
  <si>
    <t>所属</t>
  </si>
  <si>
    <t>～</t>
  </si>
  <si>
    <t>～</t>
  </si>
  <si>
    <t>～</t>
  </si>
  <si>
    <t>～</t>
  </si>
  <si>
    <t>～</t>
  </si>
  <si>
    <t>～</t>
  </si>
  <si>
    <t>～</t>
  </si>
  <si>
    <t>～</t>
  </si>
  <si>
    <t>保険証番号</t>
  </si>
  <si>
    <t>カナ氏名</t>
  </si>
  <si>
    <t>●●区役所</t>
  </si>
  <si>
    <t>参考：資料③</t>
  </si>
  <si>
    <t>●●　●●</t>
  </si>
  <si>
    <t>●●課</t>
  </si>
  <si>
    <t>△△　△△</t>
  </si>
  <si>
    <t>△△課</t>
  </si>
  <si>
    <t>■■　■■</t>
  </si>
  <si>
    <t>■■課</t>
  </si>
  <si>
    <t>○○　○○</t>
  </si>
  <si>
    <t>○○課</t>
  </si>
  <si>
    <t>▲▲　▲▲</t>
  </si>
  <si>
    <t>▲▲課</t>
  </si>
  <si>
    <t>□□　□□</t>
  </si>
  <si>
    <t>□□課</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</si>
</sst>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h:mm;@"/>
    <numFmt numFmtId="178" formatCode="[$-F800]dddd\,\ mmmm\ dd\,\ yyyy"/>
    <numFmt numFmtId="179" formatCode="h&quot;時&quot;mm&quot;分&quot;;@"/>
    <numFmt numFmtId="180" formatCode="aaa"/>
    <numFmt numFmtId="181" formatCode="[$-411]ggge&quot;年&quot;m&quot;月&quot;d&quot;日&quot;;@"/>
    <numFmt numFmtId="182" formatCode="yyyy/m/d\ h:mm:ss"/>
  </numFmts>
  <fonts count="46">
    <font>
      <sz val="11"/>
      <name val="ＭＳ Ｐゴシック"/>
      <family val="3"/>
    </font>
    <font>
      <sz val="6"/>
      <name val="ＭＳ Ｐゴシック"/>
      <family val="3"/>
    </font>
    <font>
      <sz val="10"/>
      <name val="ＭＳ Ｐゴシック"/>
      <family val="3"/>
    </font>
    <font>
      <sz val="10"/>
      <color indexed="9"/>
      <name val="ＭＳ Ｐゴシック"/>
      <family val="3"/>
    </font>
    <font>
      <b/>
      <i/>
      <u val="single"/>
      <sz val="12"/>
      <name val="ＭＳ Ｐゴシック"/>
      <family val="3"/>
    </font>
    <font>
      <sz val="10"/>
      <color indexed="8"/>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9"/>
      <color indexed="8"/>
      <name val="ＭＳ Ｐゴシック"/>
      <family val="3"/>
    </font>
    <font>
      <sz val="11"/>
      <color indexed="9"/>
      <name val="Calibri"/>
      <family val="2"/>
    </font>
    <font>
      <b/>
      <sz val="14"/>
      <color indexed="8"/>
      <name val="Meiryo UI"/>
      <family val="3"/>
    </font>
    <font>
      <b/>
      <sz val="11"/>
      <color indexed="8"/>
      <name val="Meiryo UI"/>
      <family val="3"/>
    </font>
    <font>
      <sz val="11"/>
      <color indexed="8"/>
      <name val="Meiryo UI"/>
      <family val="3"/>
    </font>
    <font>
      <u val="single"/>
      <sz val="11"/>
      <color indexed="8"/>
      <name val="Meiryo UI"/>
      <family val="3"/>
    </font>
    <font>
      <b/>
      <sz val="12"/>
      <color indexed="30"/>
      <name val="Meiryo UI"/>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9"/>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indexed="55"/>
        <bgColor indexed="64"/>
      </patternFill>
    </fill>
    <fill>
      <patternFill patternType="solid">
        <fgColor rgb="FFFFFF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medium"/>
      <bottom style="hair"/>
    </border>
    <border>
      <left style="thin"/>
      <right style="thin"/>
      <top>
        <color indexed="63"/>
      </top>
      <bottom style="hair"/>
    </border>
    <border>
      <left>
        <color indexed="63"/>
      </left>
      <right>
        <color indexed="63"/>
      </right>
      <top style="medium"/>
      <bottom style="medium"/>
    </border>
    <border>
      <left>
        <color indexed="63"/>
      </left>
      <right>
        <color indexed="63"/>
      </right>
      <top style="medium"/>
      <bottom style="hair"/>
    </border>
    <border>
      <left style="thin"/>
      <right>
        <color indexed="63"/>
      </right>
      <top style="medium"/>
      <bottom style="hair"/>
    </border>
    <border>
      <left style="thin"/>
      <right style="medium"/>
      <top style="medium"/>
      <bottom style="hair"/>
    </border>
    <border>
      <left>
        <color indexed="63"/>
      </left>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medium"/>
      <top style="hair"/>
      <bottom style="hair"/>
    </border>
    <border>
      <left style="thin"/>
      <right style="thin"/>
      <top style="hair"/>
      <bottom style="medium"/>
    </border>
    <border>
      <left style="thin"/>
      <right>
        <color indexed="63"/>
      </right>
      <top style="hair"/>
      <bottom style="medium"/>
    </border>
    <border>
      <left style="thin"/>
      <right style="medium"/>
      <top style="hair"/>
      <bottom style="medium"/>
    </border>
    <border>
      <left>
        <color indexed="63"/>
      </left>
      <right style="thin"/>
      <top style="hair"/>
      <bottom style="medium"/>
    </border>
    <border>
      <left>
        <color indexed="63"/>
      </left>
      <right>
        <color indexed="63"/>
      </right>
      <top style="hair"/>
      <bottom style="medium"/>
    </border>
    <border>
      <left>
        <color indexed="63"/>
      </left>
      <right>
        <color indexed="63"/>
      </right>
      <top>
        <color indexed="63"/>
      </top>
      <bottom style="medium"/>
    </border>
    <border>
      <left style="thin"/>
      <right>
        <color indexed="63"/>
      </right>
      <top style="hair"/>
      <bottom>
        <color indexed="63"/>
      </bottom>
    </border>
    <border>
      <left style="thin"/>
      <right>
        <color indexed="63"/>
      </right>
      <top style="medium"/>
      <bottom>
        <color indexed="63"/>
      </bottom>
    </border>
    <border>
      <left>
        <color indexed="63"/>
      </left>
      <right style="thin"/>
      <top>
        <color indexed="63"/>
      </top>
      <bottom style="hair"/>
    </border>
    <border>
      <left style="thin"/>
      <right style="thin"/>
      <top style="hair"/>
      <bottom>
        <color indexed="63"/>
      </bottom>
    </border>
    <border>
      <left style="thin"/>
      <right style="thin"/>
      <top>
        <color indexed="63"/>
      </top>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5">
    <xf numFmtId="0" fontId="0" fillId="0" borderId="0" xfId="0" applyAlignment="1">
      <alignment vertical="center"/>
    </xf>
    <xf numFmtId="0" fontId="2" fillId="33" borderId="10" xfId="0" applyFont="1" applyFill="1" applyBorder="1" applyAlignment="1" applyProtection="1">
      <alignment vertical="center"/>
      <protection locked="0"/>
    </xf>
    <xf numFmtId="0" fontId="2" fillId="33" borderId="11" xfId="0" applyFont="1" applyFill="1" applyBorder="1" applyAlignment="1" applyProtection="1">
      <alignment vertical="center"/>
      <protection locked="0"/>
    </xf>
    <xf numFmtId="0" fontId="2" fillId="33" borderId="12" xfId="0" applyFont="1" applyFill="1" applyBorder="1" applyAlignment="1" applyProtection="1">
      <alignment vertical="center"/>
      <protection locked="0"/>
    </xf>
    <xf numFmtId="0" fontId="2" fillId="34" borderId="12" xfId="0" applyFont="1" applyFill="1" applyBorder="1" applyAlignment="1">
      <alignment horizontal="left" vertical="center"/>
    </xf>
    <xf numFmtId="0" fontId="2" fillId="34" borderId="10" xfId="0" applyFont="1" applyFill="1" applyBorder="1" applyAlignment="1">
      <alignment horizontal="left" vertical="center"/>
    </xf>
    <xf numFmtId="0" fontId="2" fillId="0" borderId="0" xfId="0" applyFont="1" applyAlignment="1" applyProtection="1">
      <alignment vertical="center"/>
      <protection/>
    </xf>
    <xf numFmtId="0" fontId="2" fillId="0" borderId="0" xfId="0" applyFont="1" applyAlignment="1" applyProtection="1">
      <alignment horizontal="center" vertical="center"/>
      <protection/>
    </xf>
    <xf numFmtId="0" fontId="2" fillId="0" borderId="0" xfId="0" applyFont="1" applyAlignment="1" applyProtection="1">
      <alignment horizontal="left" vertical="center"/>
      <protection/>
    </xf>
    <xf numFmtId="0" fontId="3" fillId="35" borderId="13" xfId="0" applyFont="1" applyFill="1" applyBorder="1" applyAlignment="1" applyProtection="1">
      <alignment horizontal="left" vertical="center"/>
      <protection/>
    </xf>
    <xf numFmtId="0" fontId="3" fillId="35" borderId="13" xfId="0" applyFont="1" applyFill="1" applyBorder="1" applyAlignment="1" applyProtection="1">
      <alignment horizontal="center" vertical="center"/>
      <protection/>
    </xf>
    <xf numFmtId="0" fontId="3" fillId="35" borderId="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2" fillId="34" borderId="12" xfId="0" applyFont="1" applyFill="1" applyBorder="1" applyAlignment="1" applyProtection="1">
      <alignment horizontal="left" vertical="center"/>
      <protection/>
    </xf>
    <xf numFmtId="0" fontId="2" fillId="36" borderId="12" xfId="0" applyFont="1" applyFill="1" applyBorder="1" applyAlignment="1" applyProtection="1">
      <alignment horizontal="left" vertical="center"/>
      <protection/>
    </xf>
    <xf numFmtId="0" fontId="2" fillId="36" borderId="12" xfId="0" applyFont="1" applyFill="1" applyBorder="1" applyAlignment="1" applyProtection="1">
      <alignment horizontal="center" vertical="center"/>
      <protection/>
    </xf>
    <xf numFmtId="0" fontId="2" fillId="36" borderId="11" xfId="0" applyFont="1" applyFill="1" applyBorder="1" applyAlignment="1" applyProtection="1">
      <alignment vertical="center"/>
      <protection/>
    </xf>
    <xf numFmtId="0" fontId="2" fillId="36" borderId="11" xfId="0" applyFont="1" applyFill="1" applyBorder="1" applyAlignment="1" applyProtection="1">
      <alignment horizontal="center" vertical="center"/>
      <protection/>
    </xf>
    <xf numFmtId="0" fontId="2" fillId="36" borderId="14" xfId="0" applyFont="1" applyFill="1" applyBorder="1" applyAlignment="1" applyProtection="1">
      <alignment horizontal="center" vertical="center"/>
      <protection/>
    </xf>
    <xf numFmtId="0" fontId="2" fillId="36" borderId="15" xfId="0" applyFont="1" applyFill="1" applyBorder="1" applyAlignment="1" applyProtection="1">
      <alignment vertical="center"/>
      <protection/>
    </xf>
    <xf numFmtId="0" fontId="2" fillId="36" borderId="16" xfId="0" applyFont="1" applyFill="1" applyBorder="1" applyAlignment="1" applyProtection="1">
      <alignment vertical="center"/>
      <protection/>
    </xf>
    <xf numFmtId="14" fontId="2" fillId="36" borderId="17" xfId="0" applyNumberFormat="1" applyFont="1" applyFill="1" applyBorder="1" applyAlignment="1" applyProtection="1">
      <alignment vertical="center"/>
      <protection/>
    </xf>
    <xf numFmtId="20" fontId="2" fillId="36" borderId="11" xfId="0" applyNumberFormat="1" applyFont="1" applyFill="1" applyBorder="1" applyAlignment="1" applyProtection="1">
      <alignment vertical="center"/>
      <protection/>
    </xf>
    <xf numFmtId="0" fontId="2" fillId="34" borderId="10" xfId="0" applyFont="1" applyFill="1" applyBorder="1" applyAlignment="1" applyProtection="1">
      <alignment horizontal="center" vertical="center"/>
      <protection/>
    </xf>
    <xf numFmtId="0" fontId="2" fillId="36" borderId="10" xfId="0" applyFont="1" applyFill="1" applyBorder="1" applyAlignment="1" applyProtection="1">
      <alignment vertical="center"/>
      <protection/>
    </xf>
    <xf numFmtId="0" fontId="2" fillId="36" borderId="10" xfId="0" applyFont="1" applyFill="1" applyBorder="1" applyAlignment="1" applyProtection="1">
      <alignment horizontal="center" vertical="center"/>
      <protection/>
    </xf>
    <xf numFmtId="20" fontId="2" fillId="36" borderId="18" xfId="0" applyNumberFormat="1" applyFont="1" applyFill="1" applyBorder="1" applyAlignment="1" applyProtection="1">
      <alignment vertical="center"/>
      <protection/>
    </xf>
    <xf numFmtId="0" fontId="2" fillId="36" borderId="19" xfId="0" applyFont="1" applyFill="1" applyBorder="1" applyAlignment="1" applyProtection="1">
      <alignment horizontal="center" vertical="center"/>
      <protection/>
    </xf>
    <xf numFmtId="20" fontId="2" fillId="36" borderId="20" xfId="0" applyNumberFormat="1" applyFont="1" applyFill="1" applyBorder="1" applyAlignment="1" applyProtection="1">
      <alignment horizontal="left" vertical="center"/>
      <protection/>
    </xf>
    <xf numFmtId="0" fontId="2" fillId="36" borderId="18" xfId="0" applyFont="1" applyFill="1" applyBorder="1" applyAlignment="1" applyProtection="1">
      <alignment vertical="center"/>
      <protection/>
    </xf>
    <xf numFmtId="0" fontId="2" fillId="36" borderId="21" xfId="0" applyFont="1" applyFill="1" applyBorder="1" applyAlignment="1" applyProtection="1">
      <alignment vertical="center"/>
      <protection/>
    </xf>
    <xf numFmtId="14" fontId="2" fillId="36" borderId="20" xfId="0" applyNumberFormat="1" applyFont="1" applyFill="1" applyBorder="1" applyAlignment="1" applyProtection="1">
      <alignment vertical="center"/>
      <protection/>
    </xf>
    <xf numFmtId="20" fontId="2" fillId="36" borderId="10" xfId="0" applyNumberFormat="1" applyFont="1" applyFill="1" applyBorder="1" applyAlignment="1" applyProtection="1">
      <alignment vertical="center"/>
      <protection/>
    </xf>
    <xf numFmtId="0" fontId="2" fillId="37" borderId="10" xfId="0" applyFont="1" applyFill="1" applyBorder="1" applyAlignment="1" applyProtection="1">
      <alignment vertical="center"/>
      <protection/>
    </xf>
    <xf numFmtId="0" fontId="2" fillId="37" borderId="18" xfId="0" applyFont="1" applyFill="1" applyBorder="1" applyAlignment="1" applyProtection="1">
      <alignment vertical="center"/>
      <protection/>
    </xf>
    <xf numFmtId="0" fontId="2" fillId="37" borderId="21" xfId="0" applyFont="1" applyFill="1" applyBorder="1" applyAlignment="1" applyProtection="1">
      <alignment vertical="center"/>
      <protection/>
    </xf>
    <xf numFmtId="14" fontId="2" fillId="37" borderId="20" xfId="0" applyNumberFormat="1" applyFont="1" applyFill="1" applyBorder="1" applyAlignment="1" applyProtection="1">
      <alignment vertical="center"/>
      <protection/>
    </xf>
    <xf numFmtId="20" fontId="2" fillId="37" borderId="10" xfId="0" applyNumberFormat="1" applyFont="1" applyFill="1" applyBorder="1" applyAlignment="1" applyProtection="1">
      <alignment vertical="center"/>
      <protection/>
    </xf>
    <xf numFmtId="0" fontId="2" fillId="37" borderId="22" xfId="0" applyFont="1" applyFill="1" applyBorder="1" applyAlignment="1" applyProtection="1">
      <alignment vertical="center"/>
      <protection/>
    </xf>
    <xf numFmtId="0" fontId="2" fillId="37" borderId="23" xfId="0" applyFont="1" applyFill="1" applyBorder="1" applyAlignment="1" applyProtection="1">
      <alignment vertical="center"/>
      <protection/>
    </xf>
    <xf numFmtId="0" fontId="2" fillId="37" borderId="24" xfId="0" applyFont="1" applyFill="1" applyBorder="1" applyAlignment="1" applyProtection="1">
      <alignment vertical="center"/>
      <protection/>
    </xf>
    <xf numFmtId="14" fontId="2" fillId="37" borderId="25" xfId="0" applyNumberFormat="1" applyFont="1" applyFill="1" applyBorder="1" applyAlignment="1" applyProtection="1">
      <alignment vertical="center"/>
      <protection/>
    </xf>
    <xf numFmtId="20" fontId="2" fillId="37" borderId="22" xfId="0" applyNumberFormat="1" applyFont="1" applyFill="1" applyBorder="1" applyAlignment="1" applyProtection="1">
      <alignment vertical="center"/>
      <protection/>
    </xf>
    <xf numFmtId="178" fontId="2" fillId="0" borderId="0" xfId="0" applyNumberFormat="1" applyFont="1" applyAlignment="1" applyProtection="1">
      <alignment horizontal="left" vertical="center"/>
      <protection/>
    </xf>
    <xf numFmtId="179" fontId="2" fillId="36" borderId="12" xfId="0" applyNumberFormat="1" applyFont="1" applyFill="1" applyBorder="1" applyAlignment="1" applyProtection="1">
      <alignment horizontal="left" vertical="center"/>
      <protection/>
    </xf>
    <xf numFmtId="179" fontId="2" fillId="0" borderId="0" xfId="0" applyNumberFormat="1" applyFont="1" applyAlignment="1" applyProtection="1">
      <alignment horizontal="left" vertical="center"/>
      <protection/>
    </xf>
    <xf numFmtId="178" fontId="3" fillId="0" borderId="0" xfId="0" applyNumberFormat="1" applyFont="1" applyAlignment="1" applyProtection="1">
      <alignment horizontal="center" vertical="center"/>
      <protection/>
    </xf>
    <xf numFmtId="180" fontId="2" fillId="36" borderId="12" xfId="0" applyNumberFormat="1" applyFont="1" applyFill="1" applyBorder="1" applyAlignment="1" applyProtection="1">
      <alignment horizontal="center" vertical="center"/>
      <protection/>
    </xf>
    <xf numFmtId="181" fontId="2" fillId="36" borderId="12" xfId="0" applyNumberFormat="1" applyFont="1" applyFill="1" applyBorder="1" applyAlignment="1" applyProtection="1">
      <alignment horizontal="left" vertical="center"/>
      <protection/>
    </xf>
    <xf numFmtId="49" fontId="3" fillId="35" borderId="13" xfId="0" applyNumberFormat="1" applyFont="1" applyFill="1" applyBorder="1" applyAlignment="1" applyProtection="1">
      <alignment horizontal="left" vertical="center"/>
      <protection/>
    </xf>
    <xf numFmtId="49" fontId="2" fillId="0" borderId="0" xfId="0" applyNumberFormat="1" applyFont="1" applyAlignment="1" applyProtection="1">
      <alignment horizontal="left" vertical="center"/>
      <protection/>
    </xf>
    <xf numFmtId="0" fontId="2" fillId="33" borderId="22" xfId="0" applyFont="1" applyFill="1" applyBorder="1" applyAlignment="1" applyProtection="1">
      <alignment vertical="center"/>
      <protection/>
    </xf>
    <xf numFmtId="0" fontId="2" fillId="36" borderId="22" xfId="0" applyFont="1" applyFill="1" applyBorder="1" applyAlignment="1" applyProtection="1">
      <alignment horizontal="center" vertical="center"/>
      <protection/>
    </xf>
    <xf numFmtId="0" fontId="2" fillId="36" borderId="23" xfId="0" applyFont="1" applyFill="1" applyBorder="1" applyAlignment="1" applyProtection="1">
      <alignment horizontal="right" vertical="center"/>
      <protection/>
    </xf>
    <xf numFmtId="0" fontId="2" fillId="36" borderId="26" xfId="0" applyFont="1" applyFill="1" applyBorder="1" applyAlignment="1" applyProtection="1">
      <alignment horizontal="center" vertical="center"/>
      <protection/>
    </xf>
    <xf numFmtId="0" fontId="2" fillId="36" borderId="25" xfId="0" applyFont="1" applyFill="1" applyBorder="1" applyAlignment="1" applyProtection="1">
      <alignment horizontal="left" vertical="center"/>
      <protection/>
    </xf>
    <xf numFmtId="0" fontId="2" fillId="36" borderId="22" xfId="0" applyFont="1" applyFill="1" applyBorder="1" applyAlignment="1" applyProtection="1">
      <alignment vertical="center"/>
      <protection/>
    </xf>
    <xf numFmtId="0" fontId="2" fillId="36" borderId="24" xfId="0" applyFont="1" applyFill="1" applyBorder="1" applyAlignment="1" applyProtection="1">
      <alignment vertical="center"/>
      <protection/>
    </xf>
    <xf numFmtId="14" fontId="2" fillId="36" borderId="25" xfId="0" applyNumberFormat="1" applyFont="1" applyFill="1" applyBorder="1" applyAlignment="1" applyProtection="1">
      <alignment vertical="center"/>
      <protection/>
    </xf>
    <xf numFmtId="20" fontId="2" fillId="36" borderId="22" xfId="0" applyNumberFormat="1" applyFont="1" applyFill="1" applyBorder="1" applyAlignment="1" applyProtection="1">
      <alignment vertical="center"/>
      <protection/>
    </xf>
    <xf numFmtId="20" fontId="2" fillId="36" borderId="15" xfId="0" applyNumberFormat="1" applyFont="1" applyFill="1" applyBorder="1" applyAlignment="1" applyProtection="1">
      <alignment horizontal="center" vertical="center"/>
      <protection/>
    </xf>
    <xf numFmtId="20" fontId="2" fillId="36" borderId="17" xfId="0" applyNumberFormat="1" applyFont="1" applyFill="1" applyBorder="1" applyAlignment="1" applyProtection="1">
      <alignment horizontal="center" vertical="center"/>
      <protection/>
    </xf>
    <xf numFmtId="20" fontId="2" fillId="36" borderId="18" xfId="0" applyNumberFormat="1" applyFont="1" applyFill="1" applyBorder="1" applyAlignment="1" applyProtection="1">
      <alignment horizontal="center" vertical="center"/>
      <protection/>
    </xf>
    <xf numFmtId="20" fontId="2" fillId="36" borderId="20" xfId="0" applyNumberFormat="1" applyFont="1" applyFill="1" applyBorder="1" applyAlignment="1" applyProtection="1">
      <alignment horizontal="center" vertical="center"/>
      <protection/>
    </xf>
    <xf numFmtId="0" fontId="2" fillId="36" borderId="23" xfId="0" applyFont="1" applyFill="1" applyBorder="1" applyAlignment="1" applyProtection="1">
      <alignment horizontal="center" vertical="center"/>
      <protection/>
    </xf>
    <xf numFmtId="0" fontId="2" fillId="36" borderId="25"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2" fillId="36" borderId="12" xfId="0" applyFont="1" applyFill="1" applyBorder="1" applyAlignment="1" applyProtection="1">
      <alignment vertical="center"/>
      <protection/>
    </xf>
    <xf numFmtId="49" fontId="3" fillId="35" borderId="27" xfId="0" applyNumberFormat="1" applyFont="1" applyFill="1" applyBorder="1" applyAlignment="1" applyProtection="1">
      <alignment horizontal="left" vertical="center"/>
      <protection/>
    </xf>
    <xf numFmtId="0" fontId="3" fillId="35" borderId="27" xfId="0" applyFont="1" applyFill="1" applyBorder="1" applyAlignment="1" applyProtection="1">
      <alignment horizontal="left" vertical="center"/>
      <protection/>
    </xf>
    <xf numFmtId="0" fontId="3" fillId="35" borderId="27" xfId="0" applyFont="1" applyFill="1" applyBorder="1" applyAlignment="1" applyProtection="1">
      <alignment horizontal="center" vertical="center"/>
      <protection/>
    </xf>
    <xf numFmtId="0" fontId="2" fillId="36" borderId="15" xfId="0" applyFont="1" applyFill="1" applyBorder="1" applyAlignment="1" applyProtection="1">
      <alignment horizontal="center" vertical="center"/>
      <protection/>
    </xf>
    <xf numFmtId="0" fontId="2" fillId="36" borderId="18" xfId="0" applyFont="1" applyFill="1" applyBorder="1" applyAlignment="1" applyProtection="1">
      <alignment horizontal="center" vertical="center"/>
      <protection/>
    </xf>
    <xf numFmtId="0" fontId="0" fillId="19" borderId="10" xfId="0" applyFill="1" applyBorder="1" applyAlignment="1">
      <alignment horizontal="center"/>
    </xf>
    <xf numFmtId="0" fontId="2" fillId="19" borderId="28" xfId="0" applyFont="1" applyFill="1" applyBorder="1" applyAlignment="1" applyProtection="1">
      <alignment horizontal="center" vertical="center"/>
      <protection/>
    </xf>
    <xf numFmtId="181" fontId="2" fillId="36" borderId="12" xfId="0" applyNumberFormat="1" applyFont="1" applyFill="1" applyBorder="1" applyAlignment="1" applyProtection="1">
      <alignment horizontal="center" vertical="center"/>
      <protection/>
    </xf>
    <xf numFmtId="178" fontId="2" fillId="0" borderId="0" xfId="0" applyNumberFormat="1" applyFont="1" applyAlignment="1" applyProtection="1">
      <alignment horizontal="center" vertical="center"/>
      <protection/>
    </xf>
    <xf numFmtId="179" fontId="2" fillId="36" borderId="12" xfId="0" applyNumberFormat="1" applyFont="1" applyFill="1" applyBorder="1" applyAlignment="1" applyProtection="1">
      <alignment horizontal="center" vertical="center"/>
      <protection/>
    </xf>
    <xf numFmtId="179" fontId="2" fillId="0" borderId="0" xfId="0" applyNumberFormat="1" applyFont="1" applyAlignment="1" applyProtection="1">
      <alignment horizontal="center" vertical="center"/>
      <protection/>
    </xf>
    <xf numFmtId="0" fontId="2" fillId="33" borderId="11"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2" fillId="33" borderId="22" xfId="0" applyFont="1" applyFill="1" applyBorder="1" applyAlignment="1" applyProtection="1">
      <alignment horizontal="center" vertical="center"/>
      <protection locked="0"/>
    </xf>
    <xf numFmtId="0" fontId="2" fillId="19" borderId="18" xfId="0" applyFont="1" applyFill="1" applyBorder="1" applyAlignment="1" applyProtection="1">
      <alignment horizontal="center" vertical="center"/>
      <protection/>
    </xf>
    <xf numFmtId="0" fontId="45" fillId="19" borderId="10" xfId="0" applyFont="1" applyFill="1" applyBorder="1" applyAlignment="1">
      <alignment vertical="center"/>
    </xf>
    <xf numFmtId="0" fontId="2" fillId="0" borderId="0" xfId="0" applyFont="1" applyFill="1" applyAlignment="1" applyProtection="1">
      <alignment horizontal="center" vertical="center" shrinkToFit="1"/>
      <protection/>
    </xf>
    <xf numFmtId="0" fontId="3" fillId="35" borderId="27" xfId="0" applyFont="1" applyFill="1" applyBorder="1" applyAlignment="1" applyProtection="1">
      <alignment horizontal="center" vertical="center" shrinkToFit="1"/>
      <protection/>
    </xf>
    <xf numFmtId="0" fontId="2" fillId="36" borderId="29" xfId="0" applyFont="1" applyFill="1" applyBorder="1" applyAlignment="1" applyProtection="1">
      <alignment horizontal="center" vertical="center" shrinkToFit="1"/>
      <protection/>
    </xf>
    <xf numFmtId="0" fontId="2" fillId="36" borderId="10" xfId="0" applyFont="1" applyFill="1" applyBorder="1" applyAlignment="1" applyProtection="1">
      <alignment horizontal="center" vertical="center" shrinkToFit="1"/>
      <protection/>
    </xf>
    <xf numFmtId="0" fontId="2" fillId="36" borderId="22" xfId="0" applyFont="1" applyFill="1" applyBorder="1" applyAlignment="1" applyProtection="1">
      <alignment horizontal="center" vertical="center" shrinkToFit="1"/>
      <protection/>
    </xf>
    <xf numFmtId="0" fontId="2" fillId="0" borderId="0" xfId="0" applyFont="1" applyAlignment="1" applyProtection="1">
      <alignment vertical="center" shrinkToFit="1"/>
      <protection/>
    </xf>
    <xf numFmtId="0" fontId="3" fillId="35" borderId="13" xfId="0" applyFont="1" applyFill="1" applyBorder="1" applyAlignment="1" applyProtection="1">
      <alignment horizontal="center" vertical="center" shrinkToFit="1"/>
      <protection/>
    </xf>
    <xf numFmtId="0" fontId="2" fillId="19" borderId="30" xfId="0" applyFont="1" applyFill="1" applyBorder="1" applyAlignment="1" applyProtection="1">
      <alignment horizontal="left" vertical="center"/>
      <protection/>
    </xf>
    <xf numFmtId="0" fontId="2" fillId="0" borderId="31" xfId="0" applyFont="1" applyFill="1" applyBorder="1" applyAlignment="1" applyProtection="1">
      <alignment horizontal="center" vertical="center"/>
      <protection/>
    </xf>
    <xf numFmtId="0" fontId="45" fillId="19" borderId="12" xfId="0" applyFont="1" applyFill="1" applyBorder="1" applyAlignment="1">
      <alignment vertical="center"/>
    </xf>
    <xf numFmtId="0" fontId="0" fillId="19" borderId="12" xfId="0" applyFill="1" applyBorder="1" applyAlignment="1">
      <alignment horizontal="center"/>
    </xf>
    <xf numFmtId="0" fontId="28" fillId="19" borderId="12" xfId="0" applyFont="1" applyFill="1" applyBorder="1" applyAlignment="1">
      <alignment vertical="center"/>
    </xf>
    <xf numFmtId="0" fontId="28" fillId="19" borderId="10" xfId="0" applyFont="1" applyFill="1" applyBorder="1" applyAlignment="1">
      <alignment vertical="center"/>
    </xf>
    <xf numFmtId="0" fontId="2" fillId="0" borderId="32" xfId="0" applyFont="1" applyBorder="1" applyAlignment="1" applyProtection="1">
      <alignment vertical="center"/>
      <protection/>
    </xf>
    <xf numFmtId="0" fontId="2" fillId="0" borderId="0" xfId="0" applyFont="1" applyFill="1" applyAlignment="1" applyProtection="1">
      <alignment vertical="center" shrinkToFit="1"/>
      <protection/>
    </xf>
    <xf numFmtId="0" fontId="4" fillId="38" borderId="0" xfId="0" applyFont="1" applyFill="1" applyAlignment="1" applyProtection="1">
      <alignment horizontal="center" vertical="center"/>
      <protection/>
    </xf>
    <xf numFmtId="0" fontId="2" fillId="36" borderId="33" xfId="0" applyFont="1" applyFill="1" applyBorder="1" applyAlignment="1" applyProtection="1">
      <alignment horizontal="left" vertical="center" wrapText="1"/>
      <protection/>
    </xf>
    <xf numFmtId="0" fontId="2" fillId="36" borderId="34" xfId="0" applyFont="1" applyFill="1" applyBorder="1" applyAlignment="1" applyProtection="1">
      <alignment horizontal="left" vertical="center" wrapText="1"/>
      <protection/>
    </xf>
    <xf numFmtId="0" fontId="2" fillId="36" borderId="35" xfId="0" applyFont="1" applyFill="1" applyBorder="1" applyAlignment="1" applyProtection="1">
      <alignment horizontal="left" vertical="center" wrapText="1"/>
      <protection/>
    </xf>
    <xf numFmtId="49" fontId="2" fillId="36" borderId="36" xfId="0" applyNumberFormat="1" applyFont="1" applyFill="1" applyBorder="1" applyAlignment="1" applyProtection="1">
      <alignment horizontal="left" vertical="center"/>
      <protection/>
    </xf>
    <xf numFmtId="49" fontId="2" fillId="36" borderId="37" xfId="0" applyNumberFormat="1" applyFont="1" applyFill="1" applyBorder="1" applyAlignment="1" applyProtection="1">
      <alignment horizontal="left" vertical="center"/>
      <protection/>
    </xf>
    <xf numFmtId="49" fontId="2" fillId="36" borderId="38" xfId="0" applyNumberFormat="1" applyFont="1" applyFill="1" applyBorder="1" applyAlignment="1" applyProtection="1">
      <alignment horizontal="left" vertical="center"/>
      <protection/>
    </xf>
    <xf numFmtId="14" fontId="2" fillId="36" borderId="36" xfId="0" applyNumberFormat="1" applyFont="1" applyFill="1" applyBorder="1" applyAlignment="1" applyProtection="1">
      <alignment horizontal="center" vertical="center" wrapText="1"/>
      <protection/>
    </xf>
    <xf numFmtId="0" fontId="2" fillId="36" borderId="37" xfId="0" applyFont="1" applyFill="1" applyBorder="1" applyAlignment="1" applyProtection="1">
      <alignment horizontal="center" vertical="center"/>
      <protection/>
    </xf>
    <xf numFmtId="0" fontId="2" fillId="36" borderId="38" xfId="0" applyFont="1" applyFill="1" applyBorder="1" applyAlignment="1" applyProtection="1">
      <alignment horizontal="center" vertical="center"/>
      <protection/>
    </xf>
    <xf numFmtId="0" fontId="2" fillId="36" borderId="33" xfId="0" applyFont="1" applyFill="1" applyBorder="1" applyAlignment="1" applyProtection="1">
      <alignment horizontal="center" vertical="center" wrapText="1"/>
      <protection/>
    </xf>
    <xf numFmtId="0" fontId="2" fillId="36" borderId="34" xfId="0" applyFont="1" applyFill="1" applyBorder="1" applyAlignment="1" applyProtection="1">
      <alignment horizontal="center" vertical="center" wrapText="1"/>
      <protection/>
    </xf>
    <xf numFmtId="0" fontId="2" fillId="36" borderId="35" xfId="0" applyFont="1" applyFill="1" applyBorder="1" applyAlignment="1" applyProtection="1">
      <alignment horizontal="center" vertical="center" wrapText="1"/>
      <protection/>
    </xf>
    <xf numFmtId="49" fontId="2" fillId="36" borderId="39" xfId="0" applyNumberFormat="1" applyFont="1" applyFill="1" applyBorder="1" applyAlignment="1" applyProtection="1">
      <alignment horizontal="center" vertical="center" wrapText="1"/>
      <protection/>
    </xf>
    <xf numFmtId="49" fontId="2" fillId="36" borderId="32" xfId="0" applyNumberFormat="1" applyFont="1" applyFill="1" applyBorder="1" applyAlignment="1" applyProtection="1">
      <alignment horizontal="center" vertical="center" wrapText="1"/>
      <protection/>
    </xf>
    <xf numFmtId="49" fontId="2" fillId="36" borderId="40" xfId="0" applyNumberFormat="1" applyFont="1" applyFill="1" applyBorder="1" applyAlignment="1" applyProtection="1">
      <alignment horizontal="center" vertical="center" wrapText="1"/>
      <protection/>
    </xf>
    <xf numFmtId="0" fontId="2" fillId="36" borderId="39" xfId="0" applyFont="1" applyFill="1" applyBorder="1" applyAlignment="1" applyProtection="1">
      <alignment horizontal="left" vertical="center" wrapText="1"/>
      <protection/>
    </xf>
    <xf numFmtId="0" fontId="2" fillId="36" borderId="32" xfId="0" applyFont="1" applyFill="1" applyBorder="1" applyAlignment="1" applyProtection="1">
      <alignment horizontal="left" vertical="center" wrapText="1"/>
      <protection/>
    </xf>
    <xf numFmtId="0" fontId="2" fillId="36" borderId="40" xfId="0" applyFont="1" applyFill="1" applyBorder="1" applyAlignment="1" applyProtection="1">
      <alignment horizontal="left" vertical="center" wrapText="1"/>
      <protection/>
    </xf>
    <xf numFmtId="49" fontId="2" fillId="36" borderId="41" xfId="0" applyNumberFormat="1" applyFont="1" applyFill="1" applyBorder="1" applyAlignment="1" applyProtection="1">
      <alignment horizontal="left" vertical="center"/>
      <protection/>
    </xf>
    <xf numFmtId="49" fontId="2" fillId="36" borderId="42" xfId="0" applyNumberFormat="1" applyFont="1" applyFill="1" applyBorder="1" applyAlignment="1" applyProtection="1">
      <alignment horizontal="left" vertical="center"/>
      <protection/>
    </xf>
    <xf numFmtId="49" fontId="2" fillId="36" borderId="43" xfId="0" applyNumberFormat="1" applyFont="1" applyFill="1" applyBorder="1" applyAlignment="1" applyProtection="1">
      <alignment horizontal="left" vertical="center"/>
      <protection/>
    </xf>
    <xf numFmtId="14" fontId="2" fillId="36" borderId="44" xfId="0" applyNumberFormat="1" applyFont="1" applyFill="1" applyBorder="1" applyAlignment="1" applyProtection="1">
      <alignment horizontal="left" vertical="center"/>
      <protection/>
    </xf>
    <xf numFmtId="14" fontId="2" fillId="36" borderId="45" xfId="0" applyNumberFormat="1" applyFont="1" applyFill="1" applyBorder="1" applyAlignment="1" applyProtection="1">
      <alignment horizontal="left" vertical="center"/>
      <protection/>
    </xf>
    <xf numFmtId="14" fontId="2" fillId="36" borderId="46" xfId="0" applyNumberFormat="1" applyFont="1" applyFill="1" applyBorder="1" applyAlignment="1" applyProtection="1">
      <alignment horizontal="left" vertical="center"/>
      <protection/>
    </xf>
    <xf numFmtId="56" fontId="2" fillId="0" borderId="0" xfId="0" applyNumberFormat="1" applyFont="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xdr:rowOff>
    </xdr:from>
    <xdr:to>
      <xdr:col>10</xdr:col>
      <xdr:colOff>457200</xdr:colOff>
      <xdr:row>22</xdr:row>
      <xdr:rowOff>152400</xdr:rowOff>
    </xdr:to>
    <xdr:pic>
      <xdr:nvPicPr>
        <xdr:cNvPr id="1" name="図 4"/>
        <xdr:cNvPicPr preferRelativeResize="1">
          <a:picLocks noChangeAspect="1"/>
        </xdr:cNvPicPr>
      </xdr:nvPicPr>
      <xdr:blipFill>
        <a:blip r:embed="rId1"/>
        <a:stretch>
          <a:fillRect/>
        </a:stretch>
      </xdr:blipFill>
      <xdr:spPr>
        <a:xfrm>
          <a:off x="0" y="85725"/>
          <a:ext cx="7315200" cy="3838575"/>
        </a:xfrm>
        <a:prstGeom prst="rect">
          <a:avLst/>
        </a:prstGeom>
        <a:noFill/>
        <a:ln w="9525" cmpd="sng">
          <a:noFill/>
        </a:ln>
      </xdr:spPr>
    </xdr:pic>
    <xdr:clientData/>
  </xdr:twoCellAnchor>
  <xdr:twoCellAnchor>
    <xdr:from>
      <xdr:col>0</xdr:col>
      <xdr:colOff>314325</xdr:colOff>
      <xdr:row>24</xdr:row>
      <xdr:rowOff>9525</xdr:rowOff>
    </xdr:from>
    <xdr:to>
      <xdr:col>10</xdr:col>
      <xdr:colOff>495300</xdr:colOff>
      <xdr:row>43</xdr:row>
      <xdr:rowOff>9525</xdr:rowOff>
    </xdr:to>
    <xdr:sp>
      <xdr:nvSpPr>
        <xdr:cNvPr id="2" name="正方形/長方形 1"/>
        <xdr:cNvSpPr>
          <a:spLocks/>
        </xdr:cNvSpPr>
      </xdr:nvSpPr>
      <xdr:spPr>
        <a:xfrm>
          <a:off x="314325" y="4124325"/>
          <a:ext cx="7038975" cy="3257550"/>
        </a:xfrm>
        <a:prstGeom prst="rect">
          <a:avLst/>
        </a:prstGeom>
        <a:solidFill>
          <a:srgbClr val="FFFFCC"/>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  
</a:t>
          </a:r>
          <a:r>
            <a:rPr lang="en-US" cap="none" sz="1400" b="1" i="0" u="none" baseline="0">
              <a:solidFill>
                <a:srgbClr val="000000"/>
              </a:solidFill>
            </a:rPr>
            <a:t>＜</a:t>
          </a:r>
          <a:r>
            <a:rPr lang="en-US" cap="none" sz="1400" b="1" i="0" u="none" baseline="0">
              <a:solidFill>
                <a:srgbClr val="000000"/>
              </a:solidFill>
            </a:rPr>
            <a:t>面接スケジュールシート提出後に時間割の変更があった場合</a:t>
          </a:r>
          <a:r>
            <a:rPr lang="en-US" cap="none" sz="1400" b="1" i="0" u="none" baseline="0">
              <a:solidFill>
                <a:srgbClr val="000000"/>
              </a:solidFill>
            </a:rPr>
            <a:t>＞</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時間割変更は</a:t>
          </a:r>
          <a:r>
            <a:rPr lang="en-US" cap="none" sz="1100" b="0" i="0" u="sng" baseline="0">
              <a:solidFill>
                <a:srgbClr val="000000"/>
              </a:solidFill>
            </a:rPr>
            <a:t>面談前日の前日</a:t>
          </a:r>
          <a:r>
            <a:rPr lang="en-US" cap="none" sz="1100" b="0" i="0" u="sng" baseline="0">
              <a:solidFill>
                <a:srgbClr val="000000"/>
              </a:solidFill>
            </a:rPr>
            <a:t>16</a:t>
          </a:r>
          <a:r>
            <a:rPr lang="en-US" cap="none" sz="1100" b="0" i="0" u="sng" baseline="0">
              <a:solidFill>
                <a:srgbClr val="000000"/>
              </a:solidFill>
            </a:rPr>
            <a:t>時までに</a:t>
          </a:r>
          <a:r>
            <a:rPr lang="en-US" cap="none" sz="1100" b="0" i="0" u="none" baseline="0">
              <a:solidFill>
                <a:srgbClr val="000000"/>
              </a:solidFill>
            </a:rPr>
            <a:t>当社の営業支援グループ</a:t>
          </a:r>
          <a:r>
            <a:rPr lang="en-US" cap="none" sz="1100" b="0" i="0" u="none" baseline="0">
              <a:solidFill>
                <a:srgbClr val="000000"/>
              </a:solidFill>
            </a:rPr>
            <a:t>/</a:t>
          </a:r>
          <a:r>
            <a:rPr lang="en-US" cap="none" sz="1100" b="0" i="0" u="none" baseline="0">
              <a:solidFill>
                <a:srgbClr val="000000"/>
              </a:solidFill>
            </a:rPr>
            <a:t>顧客対応チームまでご連絡をお願いいたします。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200" b="1" i="0" u="none" baseline="0">
              <a:solidFill>
                <a:srgbClr val="0066CC"/>
              </a:solidFill>
            </a:rPr>
            <a:t>■</a:t>
          </a:r>
          <a:r>
            <a:rPr lang="en-US" cap="none" sz="1200" b="1" i="0" u="none" baseline="0">
              <a:solidFill>
                <a:srgbClr val="0066CC"/>
              </a:solidFill>
            </a:rPr>
            <a:t> </a:t>
          </a:r>
          <a:r>
            <a:rPr lang="en-US" cap="none" sz="1200" b="1" i="0" u="none" baseline="0">
              <a:solidFill>
                <a:srgbClr val="0066CC"/>
              </a:solidFill>
            </a:rPr>
            <a:t>SOMPO</a:t>
          </a:r>
          <a:r>
            <a:rPr lang="en-US" cap="none" sz="1200" b="1" i="0" u="none" baseline="0">
              <a:solidFill>
                <a:srgbClr val="0066CC"/>
              </a:solidFill>
            </a:rPr>
            <a:t>ヘルスサポート</a:t>
          </a:r>
          <a:r>
            <a:rPr lang="en-US" cap="none" sz="1200" b="1" i="0" u="none" baseline="0">
              <a:solidFill>
                <a:srgbClr val="0066CC"/>
              </a:solidFill>
            </a:rPr>
            <a:t>(</a:t>
          </a:r>
          <a:r>
            <a:rPr lang="en-US" cap="none" sz="1200" b="1" i="0" u="none" baseline="0">
              <a:solidFill>
                <a:srgbClr val="0066CC"/>
              </a:solidFill>
            </a:rPr>
            <a:t>株</a:t>
          </a:r>
          <a:r>
            <a:rPr lang="en-US" cap="none" sz="1200" b="1" i="0" u="none" baseline="0">
              <a:solidFill>
                <a:srgbClr val="0066CC"/>
              </a:solidFill>
            </a:rPr>
            <a:t>)</a:t>
          </a:r>
          <a:r>
            <a:rPr lang="en-US" cap="none" sz="1200" b="1" i="0" u="none" baseline="0">
              <a:solidFill>
                <a:srgbClr val="0066CC"/>
              </a:solidFill>
            </a:rPr>
            <a:t>　面談日程変更受付窓口</a:t>
          </a:r>
          <a:r>
            <a:rPr lang="en-US" cap="none" sz="1200" b="1" i="0" u="none" baseline="0">
              <a:solidFill>
                <a:srgbClr val="0066CC"/>
              </a:solidFill>
            </a:rPr>
            <a:t> </a:t>
          </a:r>
          <a:r>
            <a:rPr lang="en-US" cap="none" sz="1200" b="1" i="0" u="none" baseline="0">
              <a:solidFill>
                <a:srgbClr val="0066CC"/>
              </a:solidFill>
            </a:rPr>
            <a:t>■</a:t>
          </a:r>
          <a:r>
            <a:rPr lang="en-US" cap="none" sz="1200" b="1" i="0" u="none" baseline="0">
              <a:solidFill>
                <a:srgbClr val="0066CC"/>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03-5209-8895</a:t>
          </a:r>
          <a:r>
            <a:rPr lang="en-US" cap="none" sz="1100" b="0" i="0" u="none" baseline="0">
              <a:solidFill>
                <a:srgbClr val="000000"/>
              </a:solidFill>
            </a:rPr>
            <a:t>　（営業時間：平日</a:t>
          </a:r>
          <a:r>
            <a:rPr lang="en-US" cap="none" sz="1100" b="0" i="0" u="none" baseline="0">
              <a:solidFill>
                <a:srgbClr val="000000"/>
              </a:solidFill>
            </a:rPr>
            <a:t>9</a:t>
          </a:r>
          <a:r>
            <a:rPr lang="en-US" cap="none" sz="1100" b="0" i="0" u="none" baseline="0">
              <a:solidFill>
                <a:srgbClr val="000000"/>
              </a:solidFill>
            </a:rPr>
            <a:t>：</a:t>
          </a:r>
          <a:r>
            <a:rPr lang="en-US" cap="none" sz="1100" b="0" i="0" u="none" baseline="0">
              <a:solidFill>
                <a:srgbClr val="000000"/>
              </a:solidFill>
            </a:rPr>
            <a:t>00</a:t>
          </a:r>
          <a:r>
            <a:rPr lang="en-US" cap="none" sz="1100" b="0" i="0" u="none" baseline="0">
              <a:solidFill>
                <a:srgbClr val="000000"/>
              </a:solidFill>
            </a:rPr>
            <a:t>～</a:t>
          </a:r>
          <a:r>
            <a:rPr lang="en-US" cap="none" sz="1100" b="0" i="0" u="none" baseline="0">
              <a:solidFill>
                <a:srgbClr val="000000"/>
              </a:solidFill>
            </a:rPr>
            <a:t>17</a:t>
          </a:r>
          <a:r>
            <a:rPr lang="en-US" cap="none" sz="1100" b="0" i="0" u="none" baseline="0">
              <a:solidFill>
                <a:srgbClr val="000000"/>
              </a:solidFill>
            </a:rPr>
            <a:t>：</a:t>
          </a:r>
          <a:r>
            <a:rPr lang="en-US" cap="none" sz="1100" b="0" i="0" u="none" baseline="0">
              <a:solidFill>
                <a:srgbClr val="000000"/>
              </a:solidFill>
            </a:rPr>
            <a:t>00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E-mail </a:t>
          </a:r>
          <a:r>
            <a:rPr lang="en-US" cap="none" sz="1100" b="0" i="0" u="none" baseline="0">
              <a:solidFill>
                <a:srgbClr val="000000"/>
              </a:solidFill>
            </a:rPr>
            <a:t>：</a:t>
          </a:r>
          <a:r>
            <a:rPr lang="en-US" cap="none" sz="1100" b="1" i="0" u="none" baseline="0">
              <a:solidFill>
                <a:srgbClr val="000000"/>
              </a:solidFill>
            </a:rPr>
            <a:t> </a:t>
          </a:r>
          <a:r>
            <a:rPr lang="en-US" cap="none" sz="1100" b="0" i="0" u="none" baseline="0">
              <a:solidFill>
                <a:srgbClr val="000000"/>
              </a:solidFill>
            </a:rPr>
            <a:t>ks-jikanhenkou@sompo-hs.co.jp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前日の</a:t>
          </a:r>
          <a:r>
            <a:rPr lang="en-US" cap="none" sz="1100" b="0" i="0" u="none" baseline="0">
              <a:solidFill>
                <a:srgbClr val="000000"/>
              </a:solidFill>
            </a:rPr>
            <a:t>16</a:t>
          </a:r>
          <a:r>
            <a:rPr lang="en-US" cap="none" sz="1100" b="0" i="0" u="none" baseline="0">
              <a:solidFill>
                <a:srgbClr val="000000"/>
              </a:solidFill>
            </a:rPr>
            <a:t>時以降に時間割の変更があった場合は、相談員の帳簿準備等の対応を確認の上、折り返しご連絡させていた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だきます。</a:t>
          </a:r>
          <a:r>
            <a:rPr lang="en-US" cap="none" sz="1100" b="0" i="0" u="none" baseline="0">
              <a:solidFill>
                <a:srgbClr val="000000"/>
              </a:solidFill>
            </a:rPr>
            <a:t>
</a:t>
          </a:r>
          <a:r>
            <a:rPr lang="en-US" cap="none" sz="1100" b="0" i="0" u="none" baseline="0">
              <a:solidFill>
                <a:srgbClr val="000000"/>
              </a:solidFill>
            </a:rPr>
            <a:t>　（相談員が前泊等で直前の帳簿打ち出しが困難な場合、会場担当者様に必要帳簿を事前に</a:t>
          </a:r>
          <a:r>
            <a:rPr lang="en-US" cap="none" sz="1100" b="0" i="0" u="none" baseline="0">
              <a:solidFill>
                <a:srgbClr val="000000"/>
              </a:solidFill>
            </a:rPr>
            <a:t>FAX</a:t>
          </a:r>
          <a:r>
            <a:rPr lang="en-US" cap="none" sz="1100" b="0" i="0" u="none" baseline="0">
              <a:solidFill>
                <a:srgbClr val="000000"/>
              </a:solidFill>
            </a:rPr>
            <a:t>等させていただき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当日相談員に手渡していただくことをお願いすることがございます）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28575</xdr:colOff>
      <xdr:row>0</xdr:row>
      <xdr:rowOff>123825</xdr:rowOff>
    </xdr:from>
    <xdr:to>
      <xdr:col>22</xdr:col>
      <xdr:colOff>333375</xdr:colOff>
      <xdr:row>2</xdr:row>
      <xdr:rowOff>66675</xdr:rowOff>
    </xdr:to>
    <xdr:sp>
      <xdr:nvSpPr>
        <xdr:cNvPr id="1" name="Oval 1"/>
        <xdr:cNvSpPr>
          <a:spLocks/>
        </xdr:cNvSpPr>
      </xdr:nvSpPr>
      <xdr:spPr>
        <a:xfrm>
          <a:off x="6410325" y="123825"/>
          <a:ext cx="304800" cy="4572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5</xdr:row>
      <xdr:rowOff>123825</xdr:rowOff>
    </xdr:from>
    <xdr:to>
      <xdr:col>10</xdr:col>
      <xdr:colOff>47625</xdr:colOff>
      <xdr:row>7</xdr:row>
      <xdr:rowOff>85725</xdr:rowOff>
    </xdr:to>
    <xdr:sp>
      <xdr:nvSpPr>
        <xdr:cNvPr id="2" name="Oval 2"/>
        <xdr:cNvSpPr>
          <a:spLocks/>
        </xdr:cNvSpPr>
      </xdr:nvSpPr>
      <xdr:spPr>
        <a:xfrm>
          <a:off x="4743450" y="1409700"/>
          <a:ext cx="304800" cy="4762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xdr:row>
      <xdr:rowOff>85725</xdr:rowOff>
    </xdr:from>
    <xdr:to>
      <xdr:col>22</xdr:col>
      <xdr:colOff>19050</xdr:colOff>
      <xdr:row>6</xdr:row>
      <xdr:rowOff>0</xdr:rowOff>
    </xdr:to>
    <xdr:sp>
      <xdr:nvSpPr>
        <xdr:cNvPr id="3" name="AutoShape 3"/>
        <xdr:cNvSpPr>
          <a:spLocks/>
        </xdr:cNvSpPr>
      </xdr:nvSpPr>
      <xdr:spPr>
        <a:xfrm flipH="1">
          <a:off x="5000625" y="342900"/>
          <a:ext cx="1400175" cy="12001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619125</xdr:colOff>
      <xdr:row>8</xdr:row>
      <xdr:rowOff>247650</xdr:rowOff>
    </xdr:from>
    <xdr:to>
      <xdr:col>30</xdr:col>
      <xdr:colOff>238125</xdr:colOff>
      <xdr:row>12</xdr:row>
      <xdr:rowOff>28575</xdr:rowOff>
    </xdr:to>
    <xdr:sp>
      <xdr:nvSpPr>
        <xdr:cNvPr id="4" name="AutoShape 4"/>
        <xdr:cNvSpPr>
          <a:spLocks/>
        </xdr:cNvSpPr>
      </xdr:nvSpPr>
      <xdr:spPr>
        <a:xfrm>
          <a:off x="5619750" y="2305050"/>
          <a:ext cx="3152775" cy="809625"/>
        </a:xfrm>
        <a:prstGeom prst="round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淡路太郎さんを</a:t>
          </a:r>
          <a:r>
            <a:rPr lang="en-US" cap="none" sz="1000" b="0" i="0" u="none" baseline="0">
              <a:solidFill>
                <a:srgbClr val="000000"/>
              </a:solidFill>
              <a:latin typeface="ＭＳ Ｐゴシック"/>
              <a:ea typeface="ＭＳ Ｐゴシック"/>
              <a:cs typeface="ＭＳ Ｐゴシック"/>
            </a:rPr>
            <a:t>13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0</a:t>
          </a:r>
          <a:r>
            <a:rPr lang="en-US" cap="none" sz="1000" b="0" i="0" u="none" baseline="0">
              <a:solidFill>
                <a:srgbClr val="000000"/>
              </a:solidFill>
              <a:latin typeface="ＭＳ Ｐゴシック"/>
              <a:ea typeface="ＭＳ Ｐゴシック"/>
              <a:cs typeface="ＭＳ Ｐゴシック"/>
            </a:rPr>
            <a:t>～の面談に設定する場合、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J</a:t>
          </a:r>
          <a:r>
            <a:rPr lang="en-US" cap="none" sz="1000" b="0" i="0" u="none" baseline="0">
              <a:solidFill>
                <a:srgbClr val="000000"/>
              </a:solidFill>
              <a:latin typeface="ＭＳ Ｐゴシック"/>
              <a:ea typeface="ＭＳ Ｐゴシック"/>
              <a:cs typeface="ＭＳ Ｐゴシック"/>
            </a:rPr>
            <a:t>列の</a:t>
          </a:r>
          <a:r>
            <a:rPr lang="en-US" cap="none" sz="1000" b="0" i="0" u="none" baseline="0">
              <a:solidFill>
                <a:srgbClr val="000000"/>
              </a:solidFill>
              <a:latin typeface="ＭＳ Ｐゴシック"/>
              <a:ea typeface="ＭＳ Ｐゴシック"/>
              <a:cs typeface="ＭＳ Ｐゴシック"/>
            </a:rPr>
            <a:t>ID</a:t>
          </a:r>
          <a:r>
            <a:rPr lang="en-US" cap="none" sz="1000" b="0" i="0" u="none" baseline="0">
              <a:solidFill>
                <a:srgbClr val="000000"/>
              </a:solidFill>
              <a:latin typeface="ＭＳ Ｐゴシック"/>
              <a:ea typeface="ＭＳ Ｐゴシック"/>
              <a:cs typeface="ＭＳ Ｐゴシック"/>
            </a:rPr>
            <a:t>欄に「１」を入力して下さい</a:t>
          </a:r>
        </a:p>
      </xdr:txBody>
    </xdr:sp>
    <xdr:clientData/>
  </xdr:twoCellAnchor>
  <xdr:twoCellAnchor>
    <xdr:from>
      <xdr:col>32</xdr:col>
      <xdr:colOff>704850</xdr:colOff>
      <xdr:row>1</xdr:row>
      <xdr:rowOff>171450</xdr:rowOff>
    </xdr:from>
    <xdr:to>
      <xdr:col>35</xdr:col>
      <xdr:colOff>666750</xdr:colOff>
      <xdr:row>2</xdr:row>
      <xdr:rowOff>247650</xdr:rowOff>
    </xdr:to>
    <xdr:sp>
      <xdr:nvSpPr>
        <xdr:cNvPr id="5" name="AutoShape 5"/>
        <xdr:cNvSpPr>
          <a:spLocks/>
        </xdr:cNvSpPr>
      </xdr:nvSpPr>
      <xdr:spPr>
        <a:xfrm>
          <a:off x="11020425" y="428625"/>
          <a:ext cx="676275" cy="3333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xdr:row>
      <xdr:rowOff>0</xdr:rowOff>
    </xdr:from>
    <xdr:to>
      <xdr:col>35</xdr:col>
      <xdr:colOff>666750</xdr:colOff>
      <xdr:row>4</xdr:row>
      <xdr:rowOff>76200</xdr:rowOff>
    </xdr:to>
    <xdr:sp>
      <xdr:nvSpPr>
        <xdr:cNvPr id="6" name="AutoShape 6"/>
        <xdr:cNvSpPr>
          <a:spLocks/>
        </xdr:cNvSpPr>
      </xdr:nvSpPr>
      <xdr:spPr>
        <a:xfrm>
          <a:off x="11029950" y="771525"/>
          <a:ext cx="666750" cy="3333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295275</xdr:colOff>
      <xdr:row>6</xdr:row>
      <xdr:rowOff>28575</xdr:rowOff>
    </xdr:from>
    <xdr:to>
      <xdr:col>32</xdr:col>
      <xdr:colOff>476250</xdr:colOff>
      <xdr:row>11</xdr:row>
      <xdr:rowOff>104775</xdr:rowOff>
    </xdr:to>
    <xdr:sp>
      <xdr:nvSpPr>
        <xdr:cNvPr id="7" name="AutoShape 7"/>
        <xdr:cNvSpPr>
          <a:spLocks/>
        </xdr:cNvSpPr>
      </xdr:nvSpPr>
      <xdr:spPr>
        <a:xfrm>
          <a:off x="8829675" y="1571625"/>
          <a:ext cx="1962150" cy="1362075"/>
        </a:xfrm>
        <a:prstGeom prst="round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複数の時間帯に面談が設置されている場合は、「重複設定」と表示されます。</a:t>
          </a:r>
        </a:p>
      </xdr:txBody>
    </xdr:sp>
    <xdr:clientData/>
  </xdr:twoCellAnchor>
  <xdr:twoCellAnchor>
    <xdr:from>
      <xdr:col>32</xdr:col>
      <xdr:colOff>638175</xdr:colOff>
      <xdr:row>6</xdr:row>
      <xdr:rowOff>28575</xdr:rowOff>
    </xdr:from>
    <xdr:to>
      <xdr:col>36</xdr:col>
      <xdr:colOff>2038350</xdr:colOff>
      <xdr:row>11</xdr:row>
      <xdr:rowOff>104775</xdr:rowOff>
    </xdr:to>
    <xdr:sp>
      <xdr:nvSpPr>
        <xdr:cNvPr id="8" name="AutoShape 8"/>
        <xdr:cNvSpPr>
          <a:spLocks/>
        </xdr:cNvSpPr>
      </xdr:nvSpPr>
      <xdr:spPr>
        <a:xfrm>
          <a:off x="10953750" y="1571625"/>
          <a:ext cx="2809875" cy="1362075"/>
        </a:xfrm>
        <a:prstGeom prst="round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面談が設定されていない場合は、「未設定」と表示されます。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面談を設定しない場合は「未設定理由等」欄に理由を記入してください。</a:t>
          </a:r>
        </a:p>
      </xdr:txBody>
    </xdr:sp>
    <xdr:clientData/>
  </xdr:twoCellAnchor>
  <xdr:twoCellAnchor>
    <xdr:from>
      <xdr:col>36</xdr:col>
      <xdr:colOff>0</xdr:colOff>
      <xdr:row>3</xdr:row>
      <xdr:rowOff>0</xdr:rowOff>
    </xdr:from>
    <xdr:to>
      <xdr:col>36</xdr:col>
      <xdr:colOff>714375</xdr:colOff>
      <xdr:row>4</xdr:row>
      <xdr:rowOff>76200</xdr:rowOff>
    </xdr:to>
    <xdr:sp>
      <xdr:nvSpPr>
        <xdr:cNvPr id="9" name="AutoShape 9"/>
        <xdr:cNvSpPr>
          <a:spLocks/>
        </xdr:cNvSpPr>
      </xdr:nvSpPr>
      <xdr:spPr>
        <a:xfrm>
          <a:off x="11725275" y="771525"/>
          <a:ext cx="714375" cy="3333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M41"/>
  <sheetViews>
    <sheetView tabSelected="1" zoomScalePageLayoutView="0" workbookViewId="0" topLeftCell="B1">
      <selection activeCell="B41" sqref="B41"/>
    </sheetView>
  </sheetViews>
  <sheetFormatPr defaultColWidth="9.00390625" defaultRowHeight="13.5"/>
  <cols>
    <col min="1" max="1" width="10.625" style="50" hidden="1" customWidth="1"/>
    <col min="2" max="2" width="17.375" style="7" customWidth="1"/>
    <col min="3" max="3" width="26.875" style="7" bestFit="1" customWidth="1"/>
    <col min="4" max="4" width="8.50390625" style="50" hidden="1" customWidth="1"/>
    <col min="5" max="5" width="12.875" style="8" hidden="1" customWidth="1"/>
    <col min="6" max="6" width="7.75390625" style="6" bestFit="1" customWidth="1"/>
    <col min="7" max="7" width="6.00390625" style="7" bestFit="1" customWidth="1"/>
    <col min="8" max="8" width="3.00390625" style="7" customWidth="1"/>
    <col min="9" max="9" width="6.00390625" style="7" bestFit="1" customWidth="1"/>
    <col min="10" max="10" width="4.25390625" style="7" customWidth="1"/>
    <col min="11" max="11" width="14.875" style="7" customWidth="1"/>
    <col min="12" max="12" width="22.375" style="7" customWidth="1"/>
    <col min="13" max="14" width="11.375" style="7" customWidth="1"/>
    <col min="15" max="15" width="16.75390625" style="89" customWidth="1"/>
    <col min="16" max="16" width="16.875" style="6" hidden="1" customWidth="1"/>
    <col min="17" max="17" width="6.375" style="6" hidden="1" customWidth="1"/>
    <col min="18" max="18" width="4.75390625" style="6" hidden="1" customWidth="1"/>
    <col min="19" max="19" width="6.375" style="6" hidden="1" customWidth="1"/>
    <col min="20" max="20" width="7.25390625" style="6" hidden="1" customWidth="1"/>
    <col min="21" max="21" width="7.50390625" style="6" hidden="1" customWidth="1"/>
    <col min="22" max="22" width="2.50390625" style="6" customWidth="1"/>
    <col min="23" max="23" width="4.75390625" style="7" bestFit="1" customWidth="1"/>
    <col min="24" max="24" width="12.625" style="7" customWidth="1"/>
    <col min="25" max="25" width="15.625" style="7" customWidth="1"/>
    <col min="26" max="26" width="7.50390625" style="7" customWidth="1"/>
    <col min="27" max="27" width="10.625" style="7" customWidth="1"/>
    <col min="28" max="28" width="11.00390625" style="8" customWidth="1"/>
    <col min="29" max="29" width="11.00390625" style="8" hidden="1" customWidth="1"/>
    <col min="30" max="30" width="15.25390625" style="8" hidden="1" customWidth="1"/>
    <col min="31" max="31" width="17.75390625" style="76" hidden="1" customWidth="1"/>
    <col min="32" max="32" width="5.25390625" style="43" hidden="1" customWidth="1"/>
    <col min="33" max="33" width="9.25390625" style="78" hidden="1" customWidth="1"/>
    <col min="34" max="34" width="9.25390625" style="8" hidden="1" customWidth="1"/>
    <col min="35" max="35" width="15.25390625" style="8" hidden="1" customWidth="1"/>
    <col min="36" max="36" width="9.125" style="6" customWidth="1"/>
    <col min="37" max="37" width="23.50390625" style="6" customWidth="1"/>
    <col min="38" max="38" width="6.375" style="6" customWidth="1"/>
    <col min="39" max="39" width="14.00390625" style="6" bestFit="1" customWidth="1"/>
    <col min="40" max="16384" width="9.00390625" style="6" customWidth="1"/>
  </cols>
  <sheetData>
    <row r="1" spans="1:38" s="66" customFormat="1" ht="13.5" customHeight="1">
      <c r="A1" s="66" t="s">
        <v>32</v>
      </c>
      <c r="B1" s="99" t="s">
        <v>73</v>
      </c>
      <c r="C1" s="66" t="s">
        <v>21</v>
      </c>
      <c r="D1" s="66" t="s">
        <v>56</v>
      </c>
      <c r="E1" s="66" t="s">
        <v>22</v>
      </c>
      <c r="G1" s="66" t="s">
        <v>57</v>
      </c>
      <c r="J1" s="66" t="s">
        <v>60</v>
      </c>
      <c r="K1" s="66" t="s">
        <v>19</v>
      </c>
      <c r="L1" s="66" t="s">
        <v>61</v>
      </c>
      <c r="M1" s="66" t="s">
        <v>24</v>
      </c>
      <c r="N1" s="66" t="s">
        <v>70</v>
      </c>
      <c r="O1" s="84" t="s">
        <v>61</v>
      </c>
      <c r="P1" s="66" t="s">
        <v>32</v>
      </c>
      <c r="Q1" s="66" t="s">
        <v>1</v>
      </c>
      <c r="R1" s="66" t="s">
        <v>3</v>
      </c>
      <c r="S1" s="66" t="s">
        <v>0</v>
      </c>
      <c r="T1" s="66" t="s">
        <v>56</v>
      </c>
      <c r="U1" s="66" t="s">
        <v>2</v>
      </c>
      <c r="W1" s="66" t="s">
        <v>58</v>
      </c>
      <c r="X1" s="92" t="s">
        <v>4</v>
      </c>
      <c r="Y1" s="92" t="s">
        <v>71</v>
      </c>
      <c r="Z1" s="92" t="s">
        <v>5</v>
      </c>
      <c r="AA1" s="92" t="s">
        <v>70</v>
      </c>
      <c r="AB1" s="66" t="s">
        <v>61</v>
      </c>
      <c r="AC1" s="66" t="s">
        <v>33</v>
      </c>
      <c r="AD1" s="66" t="s">
        <v>32</v>
      </c>
      <c r="AE1" s="66" t="s">
        <v>1</v>
      </c>
      <c r="AF1" s="66" t="s">
        <v>27</v>
      </c>
      <c r="AG1" s="66" t="s">
        <v>3</v>
      </c>
      <c r="AH1" s="66" t="s">
        <v>59</v>
      </c>
      <c r="AI1" s="66" t="s">
        <v>2</v>
      </c>
      <c r="AJ1" s="66" t="s">
        <v>7</v>
      </c>
      <c r="AK1" s="66" t="s">
        <v>18</v>
      </c>
      <c r="AL1" s="66" t="s">
        <v>9</v>
      </c>
    </row>
    <row r="2" spans="1:39" ht="12" customHeight="1" thickBot="1">
      <c r="A2" s="68"/>
      <c r="B2" s="70"/>
      <c r="C2" s="70"/>
      <c r="D2" s="68"/>
      <c r="E2" s="69"/>
      <c r="F2" s="70"/>
      <c r="G2" s="70"/>
      <c r="H2" s="70"/>
      <c r="I2" s="70"/>
      <c r="J2" s="70"/>
      <c r="K2" s="70"/>
      <c r="L2" s="70"/>
      <c r="M2" s="70"/>
      <c r="N2" s="70"/>
      <c r="O2" s="85"/>
      <c r="P2" s="11"/>
      <c r="Q2" s="70"/>
      <c r="R2" s="70"/>
      <c r="S2" s="70"/>
      <c r="T2" s="11"/>
      <c r="U2" s="11"/>
      <c r="W2" s="74">
        <v>1</v>
      </c>
      <c r="X2" s="95" t="s">
        <v>74</v>
      </c>
      <c r="Y2" s="95" t="s">
        <v>74</v>
      </c>
      <c r="Z2" s="95">
        <v>1</v>
      </c>
      <c r="AA2" s="95">
        <v>123</v>
      </c>
      <c r="AB2" s="95" t="s">
        <v>75</v>
      </c>
      <c r="AC2" s="13"/>
      <c r="AD2" s="14">
        <f aca="true" t="shared" si="0" ref="AD2:AD40">IF(ISERROR(IF(W2="","",VLOOKUP(W2,$J:$U,7,FALSE))),"",IF(W2="","",VLOOKUP(W2,$J:$U,7,FALSE)))</f>
      </c>
      <c r="AE2" s="75">
        <f aca="true" t="shared" si="1" ref="AE2:AE40">IF(ISERROR(IF(W2="","",VLOOKUP(W2,$J:$U,8,FALSE))),"",IF(W2="","",VLOOKUP(W2,$J:$U,8,FALSE)))</f>
        <v>45231</v>
      </c>
      <c r="AF2" s="47">
        <f aca="true" t="shared" si="2" ref="AF2:AF40">AE2</f>
        <v>45231</v>
      </c>
      <c r="AG2" s="77">
        <f aca="true" t="shared" si="3" ref="AG2:AG40">IF(ISERROR(IF(W2="","",VLOOKUP(W2,$J:$U,9,FALSE))),"",IF(W2="","",VLOOKUP(W2,$J:$U,9,FALSE)))</f>
        <v>0.3819444444444444</v>
      </c>
      <c r="AH2" s="14">
        <f aca="true" t="shared" si="4" ref="AH2:AH40">IF(ISERROR(IF(W2="","",VLOOKUP(W2,$J:$U,11,FALSE))),"",IF(W2="","",VLOOKUP(W2,$J:$U,11,FALSE)))</f>
      </c>
      <c r="AI2" s="14">
        <f aca="true" t="shared" si="5" ref="AI2:AI40">IF(ISERROR(IF(W2="","",VLOOKUP(W2,$J:$U,12,FALSE))),"",IF(W2="","",VLOOKUP(W2,$J:$U,12,FALSE)))</f>
      </c>
      <c r="AJ2" s="15">
        <f aca="true" t="shared" si="6" ref="AJ2:AJ7">IF(X2="","",IF(AL2=0,"未設定",IF(AL2&gt;1,"重複設定","")))</f>
      </c>
      <c r="AK2" s="3"/>
      <c r="AL2" s="67">
        <f aca="true" t="shared" si="7" ref="AL2:AL40">IF(W2="","",COUNTIF(J$1:J$65536,W2))</f>
        <v>1</v>
      </c>
      <c r="AM2" s="46"/>
    </row>
    <row r="3" spans="1:39" ht="12" customHeight="1">
      <c r="A3" s="103"/>
      <c r="B3" s="106">
        <v>45231</v>
      </c>
      <c r="C3" s="109" t="s">
        <v>72</v>
      </c>
      <c r="D3" s="112"/>
      <c r="E3" s="100"/>
      <c r="F3" s="17">
        <v>1</v>
      </c>
      <c r="G3" s="60">
        <v>0.3819444444444444</v>
      </c>
      <c r="H3" s="18" t="s">
        <v>62</v>
      </c>
      <c r="I3" s="61">
        <v>0.40625</v>
      </c>
      <c r="J3" s="79">
        <v>1</v>
      </c>
      <c r="K3" s="25" t="str">
        <f aca="true" t="shared" si="8" ref="K3:K10">IF($J3="","",VLOOKUP($J3,$W:$AK,2,FALSE))</f>
        <v>●●　●●</v>
      </c>
      <c r="L3" s="17" t="str">
        <f aca="true" t="shared" si="9" ref="L3:L10">IF($J3="","",VLOOKUP($J3,$W:$AK,3,FALSE))</f>
        <v>●●　●●</v>
      </c>
      <c r="M3" s="17">
        <f aca="true" t="shared" si="10" ref="M3:M10">IF($J3="","",VLOOKUP($J3,$W:$AK,4,FALSE))</f>
        <v>1</v>
      </c>
      <c r="N3" s="71">
        <f aca="true" t="shared" si="11" ref="N3:N10">IF($J3="","",VLOOKUP($J3,$W:$AK,5,FALSE))</f>
        <v>123</v>
      </c>
      <c r="O3" s="86" t="str">
        <f aca="true" t="shared" si="12" ref="O3:O10">IF($J3="","",VLOOKUP($J3,$W:$AK,6,FALSE))</f>
        <v>●●課</v>
      </c>
      <c r="P3" s="20">
        <f>IF(A3="","",A3)</f>
      </c>
      <c r="Q3" s="21">
        <f>IF(B3="","",B3)</f>
        <v>45231</v>
      </c>
      <c r="R3" s="22">
        <f>G3</f>
        <v>0.3819444444444444</v>
      </c>
      <c r="S3" s="20" t="str">
        <f>IF(C3="","",C3)</f>
        <v>●●区役所</v>
      </c>
      <c r="T3" s="20">
        <f>IF(D3="","",D3)</f>
      </c>
      <c r="U3" s="19">
        <f>IF(E3="","",E3)</f>
      </c>
      <c r="V3" s="97"/>
      <c r="W3" s="82">
        <v>2</v>
      </c>
      <c r="X3" s="96" t="s">
        <v>76</v>
      </c>
      <c r="Y3" s="96" t="s">
        <v>76</v>
      </c>
      <c r="Z3" s="96">
        <v>1</v>
      </c>
      <c r="AA3" s="96">
        <v>234</v>
      </c>
      <c r="AB3" s="96" t="s">
        <v>77</v>
      </c>
      <c r="AC3" s="13"/>
      <c r="AD3" s="14">
        <f t="shared" si="0"/>
      </c>
      <c r="AE3" s="75">
        <f t="shared" si="1"/>
        <v>45231</v>
      </c>
      <c r="AF3" s="47">
        <f t="shared" si="2"/>
        <v>45231</v>
      </c>
      <c r="AG3" s="77">
        <f t="shared" si="3"/>
        <v>0.4131944444444444</v>
      </c>
      <c r="AH3" s="14">
        <f t="shared" si="4"/>
      </c>
      <c r="AI3" s="14">
        <f t="shared" si="5"/>
      </c>
      <c r="AJ3" s="15">
        <f t="shared" si="6"/>
      </c>
      <c r="AK3" s="1"/>
      <c r="AL3" s="24">
        <f t="shared" si="7"/>
        <v>1</v>
      </c>
      <c r="AM3" s="46"/>
    </row>
    <row r="4" spans="1:39" ht="12" customHeight="1">
      <c r="A4" s="104"/>
      <c r="B4" s="107"/>
      <c r="C4" s="110"/>
      <c r="D4" s="113"/>
      <c r="E4" s="101"/>
      <c r="F4" s="25">
        <v>2</v>
      </c>
      <c r="G4" s="62">
        <v>0.4131944444444444</v>
      </c>
      <c r="H4" s="27" t="s">
        <v>63</v>
      </c>
      <c r="I4" s="63">
        <v>0.4375</v>
      </c>
      <c r="J4" s="80">
        <v>2</v>
      </c>
      <c r="K4" s="25" t="str">
        <f t="shared" si="8"/>
        <v>△△　△△</v>
      </c>
      <c r="L4" s="25" t="str">
        <f t="shared" si="9"/>
        <v>△△　△△</v>
      </c>
      <c r="M4" s="25">
        <f t="shared" si="10"/>
        <v>1</v>
      </c>
      <c r="N4" s="72">
        <f t="shared" si="11"/>
        <v>234</v>
      </c>
      <c r="O4" s="87" t="str">
        <f t="shared" si="12"/>
        <v>△△課</v>
      </c>
      <c r="P4" s="30">
        <f>IF(A3="","",A3)</f>
      </c>
      <c r="Q4" s="31">
        <f>IF(B3="","",B3)</f>
        <v>45231</v>
      </c>
      <c r="R4" s="32">
        <f aca="true" t="shared" si="13" ref="R4:R10">G4</f>
        <v>0.4131944444444444</v>
      </c>
      <c r="S4" s="30" t="str">
        <f>IF(C3="","",C3)</f>
        <v>●●区役所</v>
      </c>
      <c r="T4" s="30">
        <f>IF(D3="","",D3)</f>
      </c>
      <c r="U4" s="30">
        <f>IF(E3="","",E3)</f>
      </c>
      <c r="W4" s="82">
        <v>3</v>
      </c>
      <c r="X4" s="96" t="s">
        <v>78</v>
      </c>
      <c r="Y4" s="96" t="s">
        <v>78</v>
      </c>
      <c r="Z4" s="96">
        <v>1</v>
      </c>
      <c r="AA4" s="96">
        <v>345</v>
      </c>
      <c r="AB4" s="96" t="s">
        <v>79</v>
      </c>
      <c r="AC4" s="13"/>
      <c r="AD4" s="14">
        <f t="shared" si="0"/>
      </c>
      <c r="AE4" s="75">
        <f t="shared" si="1"/>
        <v>45231</v>
      </c>
      <c r="AF4" s="47">
        <f t="shared" si="2"/>
        <v>45231</v>
      </c>
      <c r="AG4" s="77">
        <f t="shared" si="3"/>
        <v>0.4444444444444444</v>
      </c>
      <c r="AH4" s="14">
        <f t="shared" si="4"/>
      </c>
      <c r="AI4" s="14">
        <f t="shared" si="5"/>
      </c>
      <c r="AJ4" s="15">
        <f t="shared" si="6"/>
      </c>
      <c r="AK4" s="1"/>
      <c r="AL4" s="24">
        <f t="shared" si="7"/>
        <v>1</v>
      </c>
      <c r="AM4" s="46"/>
    </row>
    <row r="5" spans="1:39" ht="12" customHeight="1">
      <c r="A5" s="104"/>
      <c r="B5" s="107"/>
      <c r="C5" s="110"/>
      <c r="D5" s="113"/>
      <c r="E5" s="101"/>
      <c r="F5" s="25">
        <v>3</v>
      </c>
      <c r="G5" s="62">
        <v>0.4444444444444444</v>
      </c>
      <c r="H5" s="27" t="s">
        <v>64</v>
      </c>
      <c r="I5" s="63">
        <v>0.46875</v>
      </c>
      <c r="J5" s="80">
        <v>3</v>
      </c>
      <c r="K5" s="25" t="str">
        <f t="shared" si="8"/>
        <v>■■　■■</v>
      </c>
      <c r="L5" s="25" t="str">
        <f t="shared" si="9"/>
        <v>■■　■■</v>
      </c>
      <c r="M5" s="25">
        <f t="shared" si="10"/>
        <v>1</v>
      </c>
      <c r="N5" s="72">
        <f t="shared" si="11"/>
        <v>345</v>
      </c>
      <c r="O5" s="87" t="str">
        <f t="shared" si="12"/>
        <v>■■課</v>
      </c>
      <c r="P5" s="30">
        <f>IF(A3="","",A3)</f>
      </c>
      <c r="Q5" s="31">
        <f>IF(B3="","",B3)</f>
        <v>45231</v>
      </c>
      <c r="R5" s="32">
        <f t="shared" si="13"/>
        <v>0.4444444444444444</v>
      </c>
      <c r="S5" s="30" t="str">
        <f>IF(C3="","",C3)</f>
        <v>●●区役所</v>
      </c>
      <c r="T5" s="30">
        <f>IF(D3="","",D3)</f>
      </c>
      <c r="U5" s="30">
        <f>IF(E3="","",E3)</f>
      </c>
      <c r="W5" s="82">
        <v>4</v>
      </c>
      <c r="X5" s="96" t="s">
        <v>80</v>
      </c>
      <c r="Y5" s="96" t="s">
        <v>80</v>
      </c>
      <c r="Z5" s="96">
        <v>1</v>
      </c>
      <c r="AA5" s="96">
        <v>456</v>
      </c>
      <c r="AB5" s="96" t="s">
        <v>81</v>
      </c>
      <c r="AC5" s="13"/>
      <c r="AD5" s="14">
        <f t="shared" si="0"/>
      </c>
      <c r="AE5" s="75">
        <f t="shared" si="1"/>
        <v>45231</v>
      </c>
      <c r="AF5" s="47">
        <f t="shared" si="2"/>
        <v>45231</v>
      </c>
      <c r="AG5" s="77">
        <f t="shared" si="3"/>
        <v>0.4756944444444444</v>
      </c>
      <c r="AH5" s="14">
        <f t="shared" si="4"/>
      </c>
      <c r="AI5" s="14">
        <f t="shared" si="5"/>
      </c>
      <c r="AJ5" s="15">
        <f t="shared" si="6"/>
      </c>
      <c r="AK5" s="1"/>
      <c r="AL5" s="24">
        <f t="shared" si="7"/>
        <v>1</v>
      </c>
      <c r="AM5" s="46"/>
    </row>
    <row r="6" spans="1:39" ht="12" customHeight="1">
      <c r="A6" s="104"/>
      <c r="B6" s="107"/>
      <c r="C6" s="110"/>
      <c r="D6" s="113"/>
      <c r="E6" s="101"/>
      <c r="F6" s="25">
        <v>4</v>
      </c>
      <c r="G6" s="62">
        <v>0.4756944444444444</v>
      </c>
      <c r="H6" s="27" t="s">
        <v>65</v>
      </c>
      <c r="I6" s="63">
        <v>0.5</v>
      </c>
      <c r="J6" s="80">
        <v>4</v>
      </c>
      <c r="K6" s="25" t="str">
        <f t="shared" si="8"/>
        <v>○○　○○</v>
      </c>
      <c r="L6" s="25" t="str">
        <f t="shared" si="9"/>
        <v>○○　○○</v>
      </c>
      <c r="M6" s="25">
        <f t="shared" si="10"/>
        <v>1</v>
      </c>
      <c r="N6" s="72">
        <f t="shared" si="11"/>
        <v>456</v>
      </c>
      <c r="O6" s="87" t="str">
        <f t="shared" si="12"/>
        <v>○○課</v>
      </c>
      <c r="P6" s="30">
        <f>IF(A3="","",A3)</f>
      </c>
      <c r="Q6" s="31">
        <f>IF(B3="","",B3)</f>
        <v>45231</v>
      </c>
      <c r="R6" s="32">
        <f t="shared" si="13"/>
        <v>0.4756944444444444</v>
      </c>
      <c r="S6" s="30" t="str">
        <f>IF(C3="","",C3)</f>
        <v>●●区役所</v>
      </c>
      <c r="T6" s="30">
        <f>IF(D3="","",D3)</f>
      </c>
      <c r="U6" s="30">
        <f>IF(E3="","",E3)</f>
      </c>
      <c r="W6" s="82">
        <v>5</v>
      </c>
      <c r="X6" s="96" t="s">
        <v>82</v>
      </c>
      <c r="Y6" s="96" t="s">
        <v>82</v>
      </c>
      <c r="Z6" s="96">
        <v>1</v>
      </c>
      <c r="AA6" s="96">
        <v>567</v>
      </c>
      <c r="AB6" s="96" t="s">
        <v>83</v>
      </c>
      <c r="AC6" s="13"/>
      <c r="AD6" s="14">
        <f t="shared" si="0"/>
      </c>
      <c r="AE6" s="75">
        <f t="shared" si="1"/>
        <v>45231</v>
      </c>
      <c r="AF6" s="47">
        <f t="shared" si="2"/>
        <v>45231</v>
      </c>
      <c r="AG6" s="77">
        <f t="shared" si="3"/>
        <v>0.548611111111111</v>
      </c>
      <c r="AH6" s="14">
        <f t="shared" si="4"/>
      </c>
      <c r="AI6" s="14">
        <f t="shared" si="5"/>
      </c>
      <c r="AJ6" s="15">
        <f t="shared" si="6"/>
      </c>
      <c r="AK6" s="1"/>
      <c r="AL6" s="24">
        <f t="shared" si="7"/>
        <v>1</v>
      </c>
      <c r="AM6" s="46"/>
    </row>
    <row r="7" spans="1:39" ht="12" customHeight="1">
      <c r="A7" s="104"/>
      <c r="B7" s="107"/>
      <c r="C7" s="110"/>
      <c r="D7" s="113"/>
      <c r="E7" s="101"/>
      <c r="F7" s="25">
        <v>5</v>
      </c>
      <c r="G7" s="62">
        <v>0.548611111111111</v>
      </c>
      <c r="H7" s="27" t="s">
        <v>66</v>
      </c>
      <c r="I7" s="63">
        <v>0.5729166666666666</v>
      </c>
      <c r="J7" s="80">
        <v>5</v>
      </c>
      <c r="K7" s="25" t="str">
        <f t="shared" si="8"/>
        <v>▲▲　▲▲</v>
      </c>
      <c r="L7" s="25" t="str">
        <f t="shared" si="9"/>
        <v>▲▲　▲▲</v>
      </c>
      <c r="M7" s="25">
        <f t="shared" si="10"/>
        <v>1</v>
      </c>
      <c r="N7" s="72">
        <f t="shared" si="11"/>
        <v>567</v>
      </c>
      <c r="O7" s="87" t="str">
        <f t="shared" si="12"/>
        <v>▲▲課</v>
      </c>
      <c r="P7" s="30">
        <f>IF(A3="","",A3)</f>
      </c>
      <c r="Q7" s="31">
        <f>IF(B3="","",B3)</f>
        <v>45231</v>
      </c>
      <c r="R7" s="32">
        <f t="shared" si="13"/>
        <v>0.548611111111111</v>
      </c>
      <c r="S7" s="30" t="str">
        <f>IF(C3="","",C3)</f>
        <v>●●区役所</v>
      </c>
      <c r="T7" s="30">
        <f>IF(D3="","",D3)</f>
      </c>
      <c r="U7" s="30">
        <f>IF(E3="","",E3)</f>
      </c>
      <c r="W7" s="82">
        <v>6</v>
      </c>
      <c r="X7" s="96" t="s">
        <v>84</v>
      </c>
      <c r="Y7" s="96" t="s">
        <v>84</v>
      </c>
      <c r="Z7" s="96">
        <v>1</v>
      </c>
      <c r="AA7" s="96">
        <v>678</v>
      </c>
      <c r="AB7" s="96" t="s">
        <v>85</v>
      </c>
      <c r="AC7" s="13"/>
      <c r="AD7" s="14">
        <f t="shared" si="0"/>
      </c>
      <c r="AE7" s="75">
        <f t="shared" si="1"/>
        <v>45231</v>
      </c>
      <c r="AF7" s="47">
        <f t="shared" si="2"/>
        <v>45231</v>
      </c>
      <c r="AG7" s="77">
        <f t="shared" si="3"/>
        <v>0.579861111111111</v>
      </c>
      <c r="AH7" s="14">
        <f t="shared" si="4"/>
      </c>
      <c r="AI7" s="14">
        <f t="shared" si="5"/>
      </c>
      <c r="AJ7" s="15">
        <f t="shared" si="6"/>
      </c>
      <c r="AK7" s="1"/>
      <c r="AL7" s="24">
        <f t="shared" si="7"/>
        <v>1</v>
      </c>
      <c r="AM7" s="46"/>
    </row>
    <row r="8" spans="1:39" ht="12" customHeight="1">
      <c r="A8" s="104"/>
      <c r="B8" s="107"/>
      <c r="C8" s="110"/>
      <c r="D8" s="113"/>
      <c r="E8" s="101"/>
      <c r="F8" s="25">
        <v>6</v>
      </c>
      <c r="G8" s="62">
        <v>0.579861111111111</v>
      </c>
      <c r="H8" s="27" t="s">
        <v>67</v>
      </c>
      <c r="I8" s="63">
        <v>0.6041666666666666</v>
      </c>
      <c r="J8" s="80">
        <v>6</v>
      </c>
      <c r="K8" s="25" t="str">
        <f t="shared" si="8"/>
        <v>□□　□□</v>
      </c>
      <c r="L8" s="25" t="str">
        <f t="shared" si="9"/>
        <v>□□　□□</v>
      </c>
      <c r="M8" s="25">
        <f t="shared" si="10"/>
        <v>1</v>
      </c>
      <c r="N8" s="72">
        <f t="shared" si="11"/>
        <v>678</v>
      </c>
      <c r="O8" s="87" t="str">
        <f t="shared" si="12"/>
        <v>□□課</v>
      </c>
      <c r="P8" s="30">
        <f>IF(A3="","",A3)</f>
      </c>
      <c r="Q8" s="31">
        <f>IF(B3="","",B3)</f>
        <v>45231</v>
      </c>
      <c r="R8" s="32">
        <f t="shared" si="13"/>
        <v>0.579861111111111</v>
      </c>
      <c r="S8" s="30" t="str">
        <f>IF(C3="","",C3)</f>
        <v>●●区役所</v>
      </c>
      <c r="T8" s="30">
        <f>IF(D3="","",D3)</f>
      </c>
      <c r="U8" s="30">
        <f>IF(E3="","",E3)</f>
      </c>
      <c r="W8" s="82">
        <v>7</v>
      </c>
      <c r="X8" s="96"/>
      <c r="Y8" s="96"/>
      <c r="Z8" s="96"/>
      <c r="AA8" s="96"/>
      <c r="AB8" s="96"/>
      <c r="AC8" s="13"/>
      <c r="AD8" s="14">
        <f t="shared" si="0"/>
      </c>
      <c r="AE8" s="75">
        <f t="shared" si="1"/>
      </c>
      <c r="AF8" s="47">
        <f t="shared" si="2"/>
      </c>
      <c r="AG8" s="77">
        <f t="shared" si="3"/>
      </c>
      <c r="AH8" s="14">
        <f t="shared" si="4"/>
      </c>
      <c r="AI8" s="14">
        <f t="shared" si="5"/>
      </c>
      <c r="AJ8" s="15">
        <f aca="true" t="shared" si="14" ref="AJ8:AJ40">IF(X8="","",IF(AL8=0,"未設定",IF(AL8&gt;1,"重複設定","")))</f>
      </c>
      <c r="AK8" s="1"/>
      <c r="AL8" s="24">
        <f t="shared" si="7"/>
        <v>0</v>
      </c>
      <c r="AM8" s="46"/>
    </row>
    <row r="9" spans="1:39" ht="12" customHeight="1">
      <c r="A9" s="104"/>
      <c r="B9" s="107"/>
      <c r="C9" s="110"/>
      <c r="D9" s="113"/>
      <c r="E9" s="101"/>
      <c r="F9" s="25">
        <v>7</v>
      </c>
      <c r="G9" s="62">
        <v>0.611111111111111</v>
      </c>
      <c r="H9" s="27" t="s">
        <v>68</v>
      </c>
      <c r="I9" s="63">
        <v>0.6354166666666666</v>
      </c>
      <c r="J9" s="80"/>
      <c r="K9" s="25">
        <f t="shared" si="8"/>
      </c>
      <c r="L9" s="25">
        <f t="shared" si="9"/>
      </c>
      <c r="M9" s="25">
        <f t="shared" si="10"/>
      </c>
      <c r="N9" s="72">
        <f t="shared" si="11"/>
      </c>
      <c r="O9" s="87">
        <f t="shared" si="12"/>
      </c>
      <c r="P9" s="30">
        <f>IF(A3="","",A3)</f>
      </c>
      <c r="Q9" s="31">
        <f>IF(B3="","",B3)</f>
        <v>45231</v>
      </c>
      <c r="R9" s="32">
        <f t="shared" si="13"/>
        <v>0.611111111111111</v>
      </c>
      <c r="S9" s="30" t="str">
        <f>IF(C3="","",C3)</f>
        <v>●●区役所</v>
      </c>
      <c r="T9" s="30">
        <f>IF(D3="","",D3)</f>
      </c>
      <c r="U9" s="30">
        <f>IF(E3="","",E3)</f>
      </c>
      <c r="W9" s="82">
        <v>8</v>
      </c>
      <c r="X9" s="96"/>
      <c r="Y9" s="96"/>
      <c r="Z9" s="96"/>
      <c r="AA9" s="96"/>
      <c r="AB9" s="96"/>
      <c r="AC9" s="13"/>
      <c r="AD9" s="14">
        <f t="shared" si="0"/>
      </c>
      <c r="AE9" s="75">
        <f t="shared" si="1"/>
      </c>
      <c r="AF9" s="47">
        <f t="shared" si="2"/>
      </c>
      <c r="AG9" s="77">
        <f t="shared" si="3"/>
      </c>
      <c r="AH9" s="14">
        <f t="shared" si="4"/>
      </c>
      <c r="AI9" s="14">
        <f t="shared" si="5"/>
      </c>
      <c r="AJ9" s="15">
        <f t="shared" si="14"/>
      </c>
      <c r="AK9" s="1"/>
      <c r="AL9" s="24">
        <f t="shared" si="7"/>
        <v>0</v>
      </c>
      <c r="AM9" s="46"/>
    </row>
    <row r="10" spans="1:39" ht="12" customHeight="1">
      <c r="A10" s="104"/>
      <c r="B10" s="107"/>
      <c r="C10" s="110"/>
      <c r="D10" s="113"/>
      <c r="E10" s="101"/>
      <c r="F10" s="25">
        <v>8</v>
      </c>
      <c r="G10" s="62">
        <v>0.642361111111111</v>
      </c>
      <c r="H10" s="27" t="s">
        <v>69</v>
      </c>
      <c r="I10" s="63">
        <v>0.6666666666666666</v>
      </c>
      <c r="J10" s="80"/>
      <c r="K10" s="25">
        <f t="shared" si="8"/>
      </c>
      <c r="L10" s="25">
        <f t="shared" si="9"/>
      </c>
      <c r="M10" s="25">
        <f t="shared" si="10"/>
      </c>
      <c r="N10" s="72">
        <f t="shared" si="11"/>
      </c>
      <c r="O10" s="87">
        <f t="shared" si="12"/>
      </c>
      <c r="P10" s="30">
        <f>IF(A3="","",A3)</f>
      </c>
      <c r="Q10" s="31">
        <f>IF(B3="","",B3)</f>
        <v>45231</v>
      </c>
      <c r="R10" s="32">
        <f t="shared" si="13"/>
        <v>0.642361111111111</v>
      </c>
      <c r="S10" s="30" t="str">
        <f>IF(C3="","",C3)</f>
        <v>●●区役所</v>
      </c>
      <c r="T10" s="30">
        <f>IF(D3="","",D3)</f>
      </c>
      <c r="U10" s="30">
        <f>IF(E3="","",E3)</f>
      </c>
      <c r="W10" s="82">
        <v>9</v>
      </c>
      <c r="X10" s="96"/>
      <c r="Y10" s="96"/>
      <c r="Z10" s="96"/>
      <c r="AA10" s="96"/>
      <c r="AB10" s="96"/>
      <c r="AC10" s="13"/>
      <c r="AD10" s="14">
        <f t="shared" si="0"/>
      </c>
      <c r="AE10" s="75">
        <f t="shared" si="1"/>
      </c>
      <c r="AF10" s="47">
        <f t="shared" si="2"/>
      </c>
      <c r="AG10" s="77">
        <f t="shared" si="3"/>
      </c>
      <c r="AH10" s="14">
        <f t="shared" si="4"/>
      </c>
      <c r="AI10" s="14">
        <f t="shared" si="5"/>
      </c>
      <c r="AJ10" s="15">
        <f t="shared" si="14"/>
      </c>
      <c r="AK10" s="1"/>
      <c r="AL10" s="24">
        <f t="shared" si="7"/>
        <v>0</v>
      </c>
      <c r="AM10" s="46"/>
    </row>
    <row r="11" spans="1:39" ht="12" customHeight="1">
      <c r="A11" s="104"/>
      <c r="B11" s="107"/>
      <c r="C11" s="110"/>
      <c r="D11" s="113"/>
      <c r="E11" s="101"/>
      <c r="F11" s="25"/>
      <c r="G11" s="62"/>
      <c r="H11" s="27"/>
      <c r="I11" s="63"/>
      <c r="J11" s="80"/>
      <c r="K11" s="25"/>
      <c r="L11" s="25"/>
      <c r="M11" s="25"/>
      <c r="N11" s="72"/>
      <c r="O11" s="87"/>
      <c r="P11" s="30"/>
      <c r="Q11" s="31"/>
      <c r="R11" s="32"/>
      <c r="S11" s="30"/>
      <c r="T11" s="30"/>
      <c r="U11" s="30"/>
      <c r="W11" s="82">
        <v>10</v>
      </c>
      <c r="X11" s="96"/>
      <c r="Y11" s="96"/>
      <c r="Z11" s="96"/>
      <c r="AA11" s="96"/>
      <c r="AB11" s="96"/>
      <c r="AC11" s="13"/>
      <c r="AD11" s="14">
        <f t="shared" si="0"/>
      </c>
      <c r="AE11" s="75">
        <f t="shared" si="1"/>
      </c>
      <c r="AF11" s="47">
        <f t="shared" si="2"/>
      </c>
      <c r="AG11" s="77">
        <f t="shared" si="3"/>
      </c>
      <c r="AH11" s="14">
        <f t="shared" si="4"/>
      </c>
      <c r="AI11" s="14">
        <f t="shared" si="5"/>
      </c>
      <c r="AJ11" s="15">
        <f t="shared" si="14"/>
      </c>
      <c r="AK11" s="1"/>
      <c r="AL11" s="24">
        <f t="shared" si="7"/>
        <v>0</v>
      </c>
      <c r="AM11" s="46"/>
    </row>
    <row r="12" spans="1:39" ht="12" customHeight="1">
      <c r="A12" s="104"/>
      <c r="B12" s="107"/>
      <c r="C12" s="110"/>
      <c r="D12" s="113"/>
      <c r="E12" s="101"/>
      <c r="F12" s="25"/>
      <c r="G12" s="62"/>
      <c r="H12" s="27"/>
      <c r="I12" s="63"/>
      <c r="J12" s="80"/>
      <c r="K12" s="25"/>
      <c r="L12" s="25"/>
      <c r="M12" s="25"/>
      <c r="N12" s="72"/>
      <c r="O12" s="87"/>
      <c r="P12" s="30"/>
      <c r="Q12" s="31"/>
      <c r="R12" s="32"/>
      <c r="S12" s="30"/>
      <c r="T12" s="30"/>
      <c r="U12" s="30"/>
      <c r="W12" s="82">
        <v>11</v>
      </c>
      <c r="X12" s="96"/>
      <c r="Y12" s="96"/>
      <c r="Z12" s="96"/>
      <c r="AA12" s="96"/>
      <c r="AB12" s="96"/>
      <c r="AC12" s="13"/>
      <c r="AD12" s="14">
        <f t="shared" si="0"/>
      </c>
      <c r="AE12" s="75">
        <f t="shared" si="1"/>
      </c>
      <c r="AF12" s="47">
        <f t="shared" si="2"/>
      </c>
      <c r="AG12" s="77">
        <f t="shared" si="3"/>
      </c>
      <c r="AH12" s="14">
        <f t="shared" si="4"/>
      </c>
      <c r="AI12" s="14">
        <f t="shared" si="5"/>
      </c>
      <c r="AJ12" s="15">
        <f t="shared" si="14"/>
      </c>
      <c r="AK12" s="1"/>
      <c r="AL12" s="24">
        <f t="shared" si="7"/>
        <v>0</v>
      </c>
      <c r="AM12" s="46"/>
    </row>
    <row r="13" spans="1:39" ht="12" customHeight="1">
      <c r="A13" s="104"/>
      <c r="B13" s="107"/>
      <c r="C13" s="110"/>
      <c r="D13" s="113"/>
      <c r="E13" s="101"/>
      <c r="F13" s="25"/>
      <c r="G13" s="62"/>
      <c r="H13" s="27"/>
      <c r="I13" s="63"/>
      <c r="J13" s="80"/>
      <c r="K13" s="25"/>
      <c r="L13" s="25"/>
      <c r="M13" s="25"/>
      <c r="N13" s="72"/>
      <c r="O13" s="87"/>
      <c r="P13" s="30"/>
      <c r="Q13" s="31"/>
      <c r="R13" s="32"/>
      <c r="S13" s="30"/>
      <c r="T13" s="30"/>
      <c r="U13" s="30"/>
      <c r="W13" s="82">
        <v>12</v>
      </c>
      <c r="X13" s="96"/>
      <c r="Y13" s="96"/>
      <c r="Z13" s="96"/>
      <c r="AA13" s="96"/>
      <c r="AB13" s="96"/>
      <c r="AC13" s="13"/>
      <c r="AD13" s="14">
        <f t="shared" si="0"/>
      </c>
      <c r="AE13" s="75">
        <f t="shared" si="1"/>
      </c>
      <c r="AF13" s="47">
        <f t="shared" si="2"/>
      </c>
      <c r="AG13" s="77">
        <f t="shared" si="3"/>
      </c>
      <c r="AH13" s="14">
        <f t="shared" si="4"/>
      </c>
      <c r="AI13" s="14">
        <f t="shared" si="5"/>
      </c>
      <c r="AJ13" s="15">
        <f t="shared" si="14"/>
      </c>
      <c r="AK13" s="1"/>
      <c r="AL13" s="24">
        <f t="shared" si="7"/>
        <v>0</v>
      </c>
      <c r="AM13" s="46"/>
    </row>
    <row r="14" spans="1:39" ht="12" customHeight="1" thickBot="1">
      <c r="A14" s="105"/>
      <c r="B14" s="108"/>
      <c r="C14" s="111"/>
      <c r="D14" s="114"/>
      <c r="E14" s="102"/>
      <c r="F14" s="52"/>
      <c r="G14" s="64"/>
      <c r="H14" s="54"/>
      <c r="I14" s="65"/>
      <c r="J14" s="81"/>
      <c r="K14" s="52"/>
      <c r="L14" s="52"/>
      <c r="M14" s="52"/>
      <c r="N14" s="64"/>
      <c r="O14" s="88"/>
      <c r="P14" s="57"/>
      <c r="Q14" s="58"/>
      <c r="R14" s="59"/>
      <c r="S14" s="57"/>
      <c r="T14" s="57"/>
      <c r="U14" s="57"/>
      <c r="W14" s="82">
        <v>13</v>
      </c>
      <c r="X14" s="96"/>
      <c r="Y14" s="96"/>
      <c r="Z14" s="96"/>
      <c r="AA14" s="96"/>
      <c r="AB14" s="96"/>
      <c r="AC14" s="13"/>
      <c r="AD14" s="14">
        <f t="shared" si="0"/>
      </c>
      <c r="AE14" s="75">
        <f t="shared" si="1"/>
      </c>
      <c r="AF14" s="47">
        <f t="shared" si="2"/>
      </c>
      <c r="AG14" s="77">
        <f t="shared" si="3"/>
      </c>
      <c r="AH14" s="14">
        <f t="shared" si="4"/>
      </c>
      <c r="AI14" s="14">
        <f t="shared" si="5"/>
      </c>
      <c r="AJ14" s="15">
        <f t="shared" si="14"/>
      </c>
      <c r="AK14" s="1"/>
      <c r="AL14" s="24">
        <f t="shared" si="7"/>
        <v>0</v>
      </c>
      <c r="AM14" s="46"/>
    </row>
    <row r="15" spans="2:39" ht="12" customHeight="1" thickBot="1">
      <c r="B15" s="124"/>
      <c r="W15" s="82">
        <v>14</v>
      </c>
      <c r="X15" s="96"/>
      <c r="Y15" s="96"/>
      <c r="Z15" s="96"/>
      <c r="AA15" s="96"/>
      <c r="AB15" s="96"/>
      <c r="AC15" s="13"/>
      <c r="AD15" s="14">
        <f t="shared" si="0"/>
      </c>
      <c r="AE15" s="75">
        <f t="shared" si="1"/>
      </c>
      <c r="AF15" s="47">
        <f t="shared" si="2"/>
      </c>
      <c r="AG15" s="77">
        <f t="shared" si="3"/>
      </c>
      <c r="AH15" s="14">
        <f t="shared" si="4"/>
      </c>
      <c r="AI15" s="14">
        <f t="shared" si="5"/>
      </c>
      <c r="AJ15" s="15">
        <f t="shared" si="14"/>
      </c>
      <c r="AK15" s="1"/>
      <c r="AL15" s="24">
        <f t="shared" si="7"/>
        <v>0</v>
      </c>
      <c r="AM15" s="46"/>
    </row>
    <row r="16" spans="1:39" ht="12" customHeight="1">
      <c r="A16" s="103"/>
      <c r="B16" s="106">
        <v>45232</v>
      </c>
      <c r="C16" s="109" t="s">
        <v>72</v>
      </c>
      <c r="D16" s="112"/>
      <c r="E16" s="100"/>
      <c r="F16" s="17">
        <v>1</v>
      </c>
      <c r="G16" s="60">
        <v>0.3819444444444444</v>
      </c>
      <c r="H16" s="18" t="s">
        <v>37</v>
      </c>
      <c r="I16" s="61">
        <v>0.40625</v>
      </c>
      <c r="J16" s="79"/>
      <c r="K16" s="17">
        <f aca="true" t="shared" si="15" ref="K16:K23">IF($J16="","",VLOOKUP($J16,$W:$AK,2,FALSE))</f>
      </c>
      <c r="L16" s="17">
        <f aca="true" t="shared" si="16" ref="L16:L23">IF($J16="","",VLOOKUP($J16,$W:$AK,3,FALSE))</f>
      </c>
      <c r="M16" s="17">
        <f aca="true" t="shared" si="17" ref="M16:M23">IF($J16="","",VLOOKUP($J16,$W:$AK,4,FALSE))</f>
      </c>
      <c r="N16" s="71">
        <f aca="true" t="shared" si="18" ref="N16:N23">IF($J16="","",VLOOKUP($J16,$W:$AK,5,FALSE))</f>
      </c>
      <c r="O16" s="86">
        <f aca="true" t="shared" si="19" ref="O16:O23">IF($J16="","",VLOOKUP($J16,$W:$AK,6,FALSE))</f>
      </c>
      <c r="P16" s="20">
        <f>IF(A16="","",A16)</f>
      </c>
      <c r="Q16" s="21">
        <f>IF(B16="","",B16)</f>
        <v>45232</v>
      </c>
      <c r="R16" s="22">
        <f>G16</f>
        <v>0.3819444444444444</v>
      </c>
      <c r="S16" s="20" t="str">
        <f>IF(C16="","",C16)</f>
        <v>●●区役所</v>
      </c>
      <c r="T16" s="20">
        <f>IF(D16="","",D16)</f>
      </c>
      <c r="U16" s="19">
        <f>IF(E16="","",E16)</f>
      </c>
      <c r="V16" s="97"/>
      <c r="W16" s="82">
        <v>15</v>
      </c>
      <c r="X16" s="96"/>
      <c r="Y16" s="96"/>
      <c r="Z16" s="96"/>
      <c r="AA16" s="96"/>
      <c r="AB16" s="96"/>
      <c r="AC16" s="13"/>
      <c r="AD16" s="14">
        <f t="shared" si="0"/>
      </c>
      <c r="AE16" s="75">
        <f t="shared" si="1"/>
      </c>
      <c r="AF16" s="47">
        <f t="shared" si="2"/>
      </c>
      <c r="AG16" s="77">
        <f t="shared" si="3"/>
      </c>
      <c r="AH16" s="14">
        <f t="shared" si="4"/>
      </c>
      <c r="AI16" s="14">
        <f t="shared" si="5"/>
      </c>
      <c r="AJ16" s="15">
        <f t="shared" si="14"/>
      </c>
      <c r="AK16" s="1"/>
      <c r="AL16" s="24">
        <f t="shared" si="7"/>
        <v>0</v>
      </c>
      <c r="AM16" s="46"/>
    </row>
    <row r="17" spans="1:39" ht="12" customHeight="1">
      <c r="A17" s="104"/>
      <c r="B17" s="107"/>
      <c r="C17" s="110"/>
      <c r="D17" s="113"/>
      <c r="E17" s="101"/>
      <c r="F17" s="25">
        <v>2</v>
      </c>
      <c r="G17" s="62">
        <v>0.4131944444444444</v>
      </c>
      <c r="H17" s="27" t="s">
        <v>37</v>
      </c>
      <c r="I17" s="63">
        <v>0.4375</v>
      </c>
      <c r="J17" s="80"/>
      <c r="K17" s="25">
        <f t="shared" si="15"/>
      </c>
      <c r="L17" s="25">
        <f t="shared" si="16"/>
      </c>
      <c r="M17" s="25">
        <f t="shared" si="17"/>
      </c>
      <c r="N17" s="72">
        <f t="shared" si="18"/>
      </c>
      <c r="O17" s="87">
        <f t="shared" si="19"/>
      </c>
      <c r="P17" s="30">
        <f>IF(A16="","",A16)</f>
      </c>
      <c r="Q17" s="31">
        <f>IF(B16="","",B16)</f>
        <v>45232</v>
      </c>
      <c r="R17" s="32">
        <f aca="true" t="shared" si="20" ref="R17:R23">G17</f>
        <v>0.4131944444444444</v>
      </c>
      <c r="S17" s="30" t="str">
        <f>IF(C16="","",C16)</f>
        <v>●●区役所</v>
      </c>
      <c r="T17" s="30">
        <f>IF(D16="","",D16)</f>
      </c>
      <c r="U17" s="30">
        <f>IF(E16="","",E16)</f>
      </c>
      <c r="W17" s="82">
        <v>16</v>
      </c>
      <c r="X17" s="96"/>
      <c r="Y17" s="96"/>
      <c r="Z17" s="96"/>
      <c r="AA17" s="96"/>
      <c r="AB17" s="96"/>
      <c r="AC17" s="13"/>
      <c r="AD17" s="14">
        <f t="shared" si="0"/>
      </c>
      <c r="AE17" s="75">
        <f t="shared" si="1"/>
      </c>
      <c r="AF17" s="47">
        <f t="shared" si="2"/>
      </c>
      <c r="AG17" s="77">
        <f t="shared" si="3"/>
      </c>
      <c r="AH17" s="14">
        <f t="shared" si="4"/>
      </c>
      <c r="AI17" s="14">
        <f t="shared" si="5"/>
      </c>
      <c r="AJ17" s="15">
        <f t="shared" si="14"/>
      </c>
      <c r="AK17" s="1"/>
      <c r="AL17" s="24">
        <f t="shared" si="7"/>
        <v>0</v>
      </c>
      <c r="AM17" s="46"/>
    </row>
    <row r="18" spans="1:39" ht="12" customHeight="1">
      <c r="A18" s="104"/>
      <c r="B18" s="107"/>
      <c r="C18" s="110"/>
      <c r="D18" s="113"/>
      <c r="E18" s="101"/>
      <c r="F18" s="25">
        <v>3</v>
      </c>
      <c r="G18" s="62">
        <v>0.4444444444444444</v>
      </c>
      <c r="H18" s="27" t="s">
        <v>37</v>
      </c>
      <c r="I18" s="63">
        <v>0.46875</v>
      </c>
      <c r="J18" s="80"/>
      <c r="K18" s="25">
        <f t="shared" si="15"/>
      </c>
      <c r="L18" s="25">
        <f t="shared" si="16"/>
      </c>
      <c r="M18" s="25">
        <f t="shared" si="17"/>
      </c>
      <c r="N18" s="72">
        <f t="shared" si="18"/>
      </c>
      <c r="O18" s="87">
        <f t="shared" si="19"/>
      </c>
      <c r="P18" s="30">
        <f>IF(A16="","",A16)</f>
      </c>
      <c r="Q18" s="31">
        <f>IF(B16="","",B16)</f>
        <v>45232</v>
      </c>
      <c r="R18" s="32">
        <f t="shared" si="20"/>
        <v>0.4444444444444444</v>
      </c>
      <c r="S18" s="30" t="str">
        <f>IF(C16="","",C16)</f>
        <v>●●区役所</v>
      </c>
      <c r="T18" s="30">
        <f>IF(D16="","",D16)</f>
      </c>
      <c r="U18" s="30">
        <f>IF(E16="","",E16)</f>
      </c>
      <c r="W18" s="82">
        <v>17</v>
      </c>
      <c r="X18" s="96"/>
      <c r="Y18" s="96"/>
      <c r="Z18" s="96"/>
      <c r="AA18" s="96"/>
      <c r="AB18" s="96"/>
      <c r="AC18" s="13"/>
      <c r="AD18" s="14">
        <f t="shared" si="0"/>
      </c>
      <c r="AE18" s="75">
        <f t="shared" si="1"/>
      </c>
      <c r="AF18" s="47">
        <f t="shared" si="2"/>
      </c>
      <c r="AG18" s="77">
        <f t="shared" si="3"/>
      </c>
      <c r="AH18" s="14">
        <f t="shared" si="4"/>
      </c>
      <c r="AI18" s="14">
        <f t="shared" si="5"/>
      </c>
      <c r="AJ18" s="15">
        <f t="shared" si="14"/>
      </c>
      <c r="AK18" s="1"/>
      <c r="AL18" s="24">
        <f t="shared" si="7"/>
        <v>0</v>
      </c>
      <c r="AM18" s="46"/>
    </row>
    <row r="19" spans="1:39" ht="12" customHeight="1">
      <c r="A19" s="104"/>
      <c r="B19" s="107"/>
      <c r="C19" s="110"/>
      <c r="D19" s="113"/>
      <c r="E19" s="101"/>
      <c r="F19" s="25">
        <v>4</v>
      </c>
      <c r="G19" s="62">
        <v>0.4756944444444444</v>
      </c>
      <c r="H19" s="27" t="s">
        <v>37</v>
      </c>
      <c r="I19" s="63">
        <v>0.5</v>
      </c>
      <c r="J19" s="80"/>
      <c r="K19" s="25">
        <f t="shared" si="15"/>
      </c>
      <c r="L19" s="25">
        <f t="shared" si="16"/>
      </c>
      <c r="M19" s="25">
        <f t="shared" si="17"/>
      </c>
      <c r="N19" s="72">
        <f t="shared" si="18"/>
      </c>
      <c r="O19" s="87">
        <f t="shared" si="19"/>
      </c>
      <c r="P19" s="30">
        <f>IF(A16="","",A16)</f>
      </c>
      <c r="Q19" s="31">
        <f>IF(B16="","",B16)</f>
        <v>45232</v>
      </c>
      <c r="R19" s="32">
        <f t="shared" si="20"/>
        <v>0.4756944444444444</v>
      </c>
      <c r="S19" s="30" t="str">
        <f>IF(C16="","",C16)</f>
        <v>●●区役所</v>
      </c>
      <c r="T19" s="30">
        <f>IF(D16="","",D16)</f>
      </c>
      <c r="U19" s="30">
        <f>IF(E16="","",E16)</f>
      </c>
      <c r="W19" s="82">
        <v>18</v>
      </c>
      <c r="X19" s="96"/>
      <c r="Y19" s="96"/>
      <c r="Z19" s="96"/>
      <c r="AA19" s="96"/>
      <c r="AB19" s="96"/>
      <c r="AC19" s="13"/>
      <c r="AD19" s="14">
        <f t="shared" si="0"/>
      </c>
      <c r="AE19" s="75">
        <f t="shared" si="1"/>
      </c>
      <c r="AF19" s="47">
        <f t="shared" si="2"/>
      </c>
      <c r="AG19" s="77">
        <f t="shared" si="3"/>
      </c>
      <c r="AH19" s="14">
        <f t="shared" si="4"/>
      </c>
      <c r="AI19" s="14">
        <f t="shared" si="5"/>
      </c>
      <c r="AJ19" s="15">
        <f t="shared" si="14"/>
      </c>
      <c r="AK19" s="1"/>
      <c r="AL19" s="24">
        <f t="shared" si="7"/>
        <v>0</v>
      </c>
      <c r="AM19" s="46"/>
    </row>
    <row r="20" spans="1:39" ht="12" customHeight="1">
      <c r="A20" s="104"/>
      <c r="B20" s="107"/>
      <c r="C20" s="110"/>
      <c r="D20" s="113"/>
      <c r="E20" s="101"/>
      <c r="F20" s="25">
        <v>5</v>
      </c>
      <c r="G20" s="62">
        <v>0.548611111111111</v>
      </c>
      <c r="H20" s="27" t="s">
        <v>37</v>
      </c>
      <c r="I20" s="63">
        <v>0.5729166666666666</v>
      </c>
      <c r="J20" s="80"/>
      <c r="K20" s="25">
        <f t="shared" si="15"/>
      </c>
      <c r="L20" s="25">
        <f t="shared" si="16"/>
      </c>
      <c r="M20" s="25">
        <f t="shared" si="17"/>
      </c>
      <c r="N20" s="72">
        <f t="shared" si="18"/>
      </c>
      <c r="O20" s="87">
        <f t="shared" si="19"/>
      </c>
      <c r="P20" s="30">
        <f>IF(A16="","",A16)</f>
      </c>
      <c r="Q20" s="31">
        <f>IF(B16="","",B16)</f>
        <v>45232</v>
      </c>
      <c r="R20" s="32">
        <f t="shared" si="20"/>
        <v>0.548611111111111</v>
      </c>
      <c r="S20" s="30" t="str">
        <f>IF(C16="","",C16)</f>
        <v>●●区役所</v>
      </c>
      <c r="T20" s="30">
        <f>IF(D16="","",D16)</f>
      </c>
      <c r="U20" s="30">
        <f>IF(E16="","",E16)</f>
      </c>
      <c r="W20" s="82">
        <v>19</v>
      </c>
      <c r="X20" s="96"/>
      <c r="Y20" s="96"/>
      <c r="Z20" s="96"/>
      <c r="AA20" s="96"/>
      <c r="AB20" s="96"/>
      <c r="AC20" s="13"/>
      <c r="AD20" s="14">
        <f t="shared" si="0"/>
      </c>
      <c r="AE20" s="75">
        <f t="shared" si="1"/>
      </c>
      <c r="AF20" s="47">
        <f t="shared" si="2"/>
      </c>
      <c r="AG20" s="77">
        <f t="shared" si="3"/>
      </c>
      <c r="AH20" s="14">
        <f t="shared" si="4"/>
      </c>
      <c r="AI20" s="14">
        <f t="shared" si="5"/>
      </c>
      <c r="AJ20" s="15">
        <f t="shared" si="14"/>
      </c>
      <c r="AK20" s="1"/>
      <c r="AL20" s="24">
        <f t="shared" si="7"/>
        <v>0</v>
      </c>
      <c r="AM20" s="46"/>
    </row>
    <row r="21" spans="1:39" ht="12" customHeight="1">
      <c r="A21" s="104"/>
      <c r="B21" s="107"/>
      <c r="C21" s="110"/>
      <c r="D21" s="113"/>
      <c r="E21" s="101"/>
      <c r="F21" s="25">
        <v>6</v>
      </c>
      <c r="G21" s="62">
        <v>0.579861111111111</v>
      </c>
      <c r="H21" s="27" t="s">
        <v>37</v>
      </c>
      <c r="I21" s="63">
        <v>0.6041666666666666</v>
      </c>
      <c r="J21" s="80"/>
      <c r="K21" s="25">
        <f t="shared" si="15"/>
      </c>
      <c r="L21" s="25">
        <f t="shared" si="16"/>
      </c>
      <c r="M21" s="25">
        <f t="shared" si="17"/>
      </c>
      <c r="N21" s="72">
        <f t="shared" si="18"/>
      </c>
      <c r="O21" s="87">
        <f t="shared" si="19"/>
      </c>
      <c r="P21" s="30">
        <f>IF(A16="","",A16)</f>
      </c>
      <c r="Q21" s="31">
        <f>IF(B16="","",B16)</f>
        <v>45232</v>
      </c>
      <c r="R21" s="32">
        <f t="shared" si="20"/>
        <v>0.579861111111111</v>
      </c>
      <c r="S21" s="30" t="str">
        <f>IF(C16="","",C16)</f>
        <v>●●区役所</v>
      </c>
      <c r="T21" s="30">
        <f>IF(D16="","",D16)</f>
      </c>
      <c r="U21" s="30">
        <f>IF(E16="","",E16)</f>
      </c>
      <c r="W21" s="82">
        <v>20</v>
      </c>
      <c r="X21" s="96"/>
      <c r="Y21" s="96"/>
      <c r="Z21" s="96"/>
      <c r="AA21" s="96"/>
      <c r="AB21" s="96"/>
      <c r="AC21" s="13"/>
      <c r="AD21" s="14">
        <f t="shared" si="0"/>
      </c>
      <c r="AE21" s="75">
        <f t="shared" si="1"/>
      </c>
      <c r="AF21" s="47">
        <f t="shared" si="2"/>
      </c>
      <c r="AG21" s="77">
        <f t="shared" si="3"/>
      </c>
      <c r="AH21" s="14">
        <f t="shared" si="4"/>
      </c>
      <c r="AI21" s="14">
        <f t="shared" si="5"/>
      </c>
      <c r="AJ21" s="15">
        <f t="shared" si="14"/>
      </c>
      <c r="AK21" s="1"/>
      <c r="AL21" s="24">
        <f t="shared" si="7"/>
        <v>0</v>
      </c>
      <c r="AM21" s="46"/>
    </row>
    <row r="22" spans="1:39" ht="12" customHeight="1">
      <c r="A22" s="104"/>
      <c r="B22" s="107"/>
      <c r="C22" s="110"/>
      <c r="D22" s="113"/>
      <c r="E22" s="101"/>
      <c r="F22" s="25">
        <v>7</v>
      </c>
      <c r="G22" s="62">
        <v>0.611111111111111</v>
      </c>
      <c r="H22" s="27" t="s">
        <v>37</v>
      </c>
      <c r="I22" s="63">
        <v>0.6354166666666666</v>
      </c>
      <c r="J22" s="80"/>
      <c r="K22" s="25">
        <f t="shared" si="15"/>
      </c>
      <c r="L22" s="25">
        <f t="shared" si="16"/>
      </c>
      <c r="M22" s="25">
        <f t="shared" si="17"/>
      </c>
      <c r="N22" s="72">
        <f t="shared" si="18"/>
      </c>
      <c r="O22" s="87">
        <f t="shared" si="19"/>
      </c>
      <c r="P22" s="30">
        <f>IF(A16="","",A16)</f>
      </c>
      <c r="Q22" s="31">
        <f>IF(B16="","",B16)</f>
        <v>45232</v>
      </c>
      <c r="R22" s="32">
        <f t="shared" si="20"/>
        <v>0.611111111111111</v>
      </c>
      <c r="S22" s="30" t="str">
        <f>IF(C16="","",C16)</f>
        <v>●●区役所</v>
      </c>
      <c r="T22" s="30">
        <f>IF(D16="","",D16)</f>
      </c>
      <c r="U22" s="30">
        <f>IF(E16="","",E16)</f>
      </c>
      <c r="W22" s="82">
        <v>21</v>
      </c>
      <c r="X22" s="93"/>
      <c r="Y22" s="94"/>
      <c r="Z22" s="94"/>
      <c r="AA22" s="93"/>
      <c r="AB22" s="91"/>
      <c r="AC22" s="13"/>
      <c r="AD22" s="14">
        <f t="shared" si="0"/>
      </c>
      <c r="AE22" s="75">
        <f t="shared" si="1"/>
      </c>
      <c r="AF22" s="47">
        <f t="shared" si="2"/>
      </c>
      <c r="AG22" s="77">
        <f t="shared" si="3"/>
      </c>
      <c r="AH22" s="14">
        <f t="shared" si="4"/>
      </c>
      <c r="AI22" s="14">
        <f t="shared" si="5"/>
      </c>
      <c r="AJ22" s="15">
        <f t="shared" si="14"/>
      </c>
      <c r="AK22" s="1"/>
      <c r="AL22" s="24">
        <f t="shared" si="7"/>
        <v>0</v>
      </c>
      <c r="AM22" s="46"/>
    </row>
    <row r="23" spans="1:39" ht="12" customHeight="1">
      <c r="A23" s="104"/>
      <c r="B23" s="107"/>
      <c r="C23" s="110"/>
      <c r="D23" s="113"/>
      <c r="E23" s="101"/>
      <c r="F23" s="25">
        <v>8</v>
      </c>
      <c r="G23" s="62">
        <v>0.642361111111111</v>
      </c>
      <c r="H23" s="27" t="s">
        <v>37</v>
      </c>
      <c r="I23" s="63">
        <v>0.6666666666666666</v>
      </c>
      <c r="J23" s="80"/>
      <c r="K23" s="25">
        <f t="shared" si="15"/>
      </c>
      <c r="L23" s="25">
        <f t="shared" si="16"/>
      </c>
      <c r="M23" s="25">
        <f t="shared" si="17"/>
      </c>
      <c r="N23" s="72">
        <f t="shared" si="18"/>
      </c>
      <c r="O23" s="87">
        <f t="shared" si="19"/>
      </c>
      <c r="P23" s="30">
        <f>IF(A16="","",A16)</f>
      </c>
      <c r="Q23" s="31">
        <f>IF(B16="","",B16)</f>
        <v>45232</v>
      </c>
      <c r="R23" s="32">
        <f t="shared" si="20"/>
        <v>0.642361111111111</v>
      </c>
      <c r="S23" s="30" t="str">
        <f>IF(C16="","",C16)</f>
        <v>●●区役所</v>
      </c>
      <c r="T23" s="30">
        <f>IF(D16="","",D16)</f>
      </c>
      <c r="U23" s="30">
        <f>IF(E16="","",E16)</f>
      </c>
      <c r="W23" s="82">
        <v>22</v>
      </c>
      <c r="X23" s="83"/>
      <c r="Y23" s="73"/>
      <c r="Z23" s="73"/>
      <c r="AA23" s="83"/>
      <c r="AB23" s="91"/>
      <c r="AC23" s="13"/>
      <c r="AD23" s="14">
        <f t="shared" si="0"/>
      </c>
      <c r="AE23" s="75">
        <f t="shared" si="1"/>
      </c>
      <c r="AF23" s="47">
        <f t="shared" si="2"/>
      </c>
      <c r="AG23" s="77">
        <f t="shared" si="3"/>
      </c>
      <c r="AH23" s="14">
        <f t="shared" si="4"/>
      </c>
      <c r="AI23" s="14">
        <f t="shared" si="5"/>
      </c>
      <c r="AJ23" s="15">
        <f t="shared" si="14"/>
      </c>
      <c r="AK23" s="1"/>
      <c r="AL23" s="24">
        <f t="shared" si="7"/>
        <v>0</v>
      </c>
      <c r="AM23" s="46"/>
    </row>
    <row r="24" spans="1:39" ht="12" customHeight="1">
      <c r="A24" s="104"/>
      <c r="B24" s="107"/>
      <c r="C24" s="110"/>
      <c r="D24" s="113"/>
      <c r="E24" s="101"/>
      <c r="F24" s="25"/>
      <c r="G24" s="62"/>
      <c r="H24" s="27"/>
      <c r="I24" s="63"/>
      <c r="J24" s="80"/>
      <c r="K24" s="25"/>
      <c r="L24" s="25"/>
      <c r="M24" s="25"/>
      <c r="N24" s="72"/>
      <c r="O24" s="87"/>
      <c r="P24" s="30"/>
      <c r="Q24" s="31"/>
      <c r="R24" s="32"/>
      <c r="S24" s="30"/>
      <c r="T24" s="30"/>
      <c r="U24" s="30"/>
      <c r="W24" s="82">
        <v>23</v>
      </c>
      <c r="X24" s="83"/>
      <c r="Y24" s="73"/>
      <c r="Z24" s="73"/>
      <c r="AA24" s="83"/>
      <c r="AB24" s="91"/>
      <c r="AC24" s="13"/>
      <c r="AD24" s="14">
        <f t="shared" si="0"/>
      </c>
      <c r="AE24" s="75">
        <f t="shared" si="1"/>
      </c>
      <c r="AF24" s="47">
        <f t="shared" si="2"/>
      </c>
      <c r="AG24" s="77">
        <f t="shared" si="3"/>
      </c>
      <c r="AH24" s="14">
        <f t="shared" si="4"/>
      </c>
      <c r="AI24" s="14">
        <f t="shared" si="5"/>
      </c>
      <c r="AJ24" s="15">
        <f t="shared" si="14"/>
      </c>
      <c r="AK24" s="1"/>
      <c r="AL24" s="24">
        <f t="shared" si="7"/>
        <v>0</v>
      </c>
      <c r="AM24" s="46"/>
    </row>
    <row r="25" spans="1:39" ht="12" customHeight="1">
      <c r="A25" s="104"/>
      <c r="B25" s="107"/>
      <c r="C25" s="110"/>
      <c r="D25" s="113"/>
      <c r="E25" s="101"/>
      <c r="F25" s="25"/>
      <c r="G25" s="62"/>
      <c r="H25" s="27"/>
      <c r="I25" s="63"/>
      <c r="J25" s="80"/>
      <c r="K25" s="25"/>
      <c r="L25" s="25"/>
      <c r="M25" s="25"/>
      <c r="N25" s="72"/>
      <c r="O25" s="87"/>
      <c r="P25" s="30"/>
      <c r="Q25" s="31"/>
      <c r="R25" s="32"/>
      <c r="S25" s="30"/>
      <c r="T25" s="30"/>
      <c r="U25" s="30"/>
      <c r="W25" s="82">
        <v>24</v>
      </c>
      <c r="X25" s="83"/>
      <c r="Y25" s="73"/>
      <c r="Z25" s="73"/>
      <c r="AA25" s="83"/>
      <c r="AB25" s="91"/>
      <c r="AC25" s="13"/>
      <c r="AD25" s="14">
        <f t="shared" si="0"/>
      </c>
      <c r="AE25" s="75">
        <f t="shared" si="1"/>
      </c>
      <c r="AF25" s="47">
        <f t="shared" si="2"/>
      </c>
      <c r="AG25" s="77">
        <f t="shared" si="3"/>
      </c>
      <c r="AH25" s="14">
        <f t="shared" si="4"/>
      </c>
      <c r="AI25" s="14">
        <f t="shared" si="5"/>
      </c>
      <c r="AJ25" s="15">
        <f t="shared" si="14"/>
      </c>
      <c r="AK25" s="1"/>
      <c r="AL25" s="24">
        <f t="shared" si="7"/>
        <v>0</v>
      </c>
      <c r="AM25" s="46"/>
    </row>
    <row r="26" spans="1:39" ht="12" customHeight="1">
      <c r="A26" s="104"/>
      <c r="B26" s="107"/>
      <c r="C26" s="110"/>
      <c r="D26" s="113"/>
      <c r="E26" s="101"/>
      <c r="F26" s="25"/>
      <c r="G26" s="62"/>
      <c r="H26" s="27"/>
      <c r="I26" s="63"/>
      <c r="J26" s="80"/>
      <c r="K26" s="25"/>
      <c r="L26" s="25"/>
      <c r="M26" s="25"/>
      <c r="N26" s="72"/>
      <c r="O26" s="87"/>
      <c r="P26" s="30"/>
      <c r="Q26" s="31"/>
      <c r="R26" s="32"/>
      <c r="S26" s="30"/>
      <c r="T26" s="30"/>
      <c r="U26" s="30"/>
      <c r="W26" s="82">
        <v>25</v>
      </c>
      <c r="X26" s="83"/>
      <c r="Y26" s="73"/>
      <c r="Z26" s="73"/>
      <c r="AA26" s="83"/>
      <c r="AB26" s="91"/>
      <c r="AC26" s="13"/>
      <c r="AD26" s="14">
        <f t="shared" si="0"/>
      </c>
      <c r="AE26" s="75">
        <f t="shared" si="1"/>
      </c>
      <c r="AF26" s="47">
        <f t="shared" si="2"/>
      </c>
      <c r="AG26" s="77">
        <f t="shared" si="3"/>
      </c>
      <c r="AH26" s="14">
        <f t="shared" si="4"/>
      </c>
      <c r="AI26" s="14">
        <f t="shared" si="5"/>
      </c>
      <c r="AJ26" s="15">
        <f t="shared" si="14"/>
      </c>
      <c r="AK26" s="1"/>
      <c r="AL26" s="24">
        <f t="shared" si="7"/>
        <v>0</v>
      </c>
      <c r="AM26" s="46"/>
    </row>
    <row r="27" spans="1:39" ht="12" customHeight="1" thickBot="1">
      <c r="A27" s="105"/>
      <c r="B27" s="108"/>
      <c r="C27" s="111"/>
      <c r="D27" s="114"/>
      <c r="E27" s="102"/>
      <c r="F27" s="52"/>
      <c r="G27" s="64"/>
      <c r="H27" s="54"/>
      <c r="I27" s="65"/>
      <c r="J27" s="81"/>
      <c r="K27" s="52"/>
      <c r="L27" s="52"/>
      <c r="M27" s="52"/>
      <c r="N27" s="64"/>
      <c r="O27" s="88"/>
      <c r="P27" s="57"/>
      <c r="Q27" s="58"/>
      <c r="R27" s="59"/>
      <c r="S27" s="57"/>
      <c r="T27" s="57"/>
      <c r="U27" s="57"/>
      <c r="W27" s="82">
        <v>26</v>
      </c>
      <c r="X27" s="83"/>
      <c r="Y27" s="73"/>
      <c r="Z27" s="73"/>
      <c r="AA27" s="83"/>
      <c r="AB27" s="91"/>
      <c r="AC27" s="13"/>
      <c r="AD27" s="14">
        <f t="shared" si="0"/>
      </c>
      <c r="AE27" s="75">
        <f t="shared" si="1"/>
      </c>
      <c r="AF27" s="47">
        <f t="shared" si="2"/>
      </c>
      <c r="AG27" s="77">
        <f t="shared" si="3"/>
      </c>
      <c r="AH27" s="14">
        <f t="shared" si="4"/>
      </c>
      <c r="AI27" s="14">
        <f t="shared" si="5"/>
      </c>
      <c r="AJ27" s="15">
        <f t="shared" si="14"/>
      </c>
      <c r="AK27" s="1"/>
      <c r="AL27" s="24">
        <f t="shared" si="7"/>
        <v>0</v>
      </c>
      <c r="AM27" s="46"/>
    </row>
    <row r="28" spans="11:39" ht="12" customHeight="1" thickBot="1">
      <c r="K28" s="10"/>
      <c r="L28" s="10"/>
      <c r="M28" s="70"/>
      <c r="N28" s="70"/>
      <c r="O28" s="90"/>
      <c r="P28" s="11"/>
      <c r="Q28" s="10"/>
      <c r="R28" s="10"/>
      <c r="S28" s="10"/>
      <c r="T28" s="11"/>
      <c r="U28" s="11"/>
      <c r="W28" s="82">
        <v>27</v>
      </c>
      <c r="X28" s="83"/>
      <c r="Y28" s="73"/>
      <c r="Z28" s="73"/>
      <c r="AA28" s="83"/>
      <c r="AB28" s="91"/>
      <c r="AC28" s="13"/>
      <c r="AD28" s="14">
        <f t="shared" si="0"/>
      </c>
      <c r="AE28" s="75">
        <f t="shared" si="1"/>
      </c>
      <c r="AF28" s="47">
        <f t="shared" si="2"/>
      </c>
      <c r="AG28" s="77">
        <f t="shared" si="3"/>
      </c>
      <c r="AH28" s="14">
        <f t="shared" si="4"/>
      </c>
      <c r="AI28" s="14">
        <f t="shared" si="5"/>
      </c>
      <c r="AJ28" s="15">
        <f t="shared" si="14"/>
      </c>
      <c r="AK28" s="1"/>
      <c r="AL28" s="24">
        <f t="shared" si="7"/>
        <v>0</v>
      </c>
      <c r="AM28" s="46"/>
    </row>
    <row r="29" spans="1:39" ht="12" customHeight="1">
      <c r="A29" s="103"/>
      <c r="B29" s="106">
        <v>45236</v>
      </c>
      <c r="C29" s="109" t="s">
        <v>72</v>
      </c>
      <c r="D29" s="112"/>
      <c r="E29" s="100"/>
      <c r="F29" s="17">
        <v>1</v>
      </c>
      <c r="G29" s="60">
        <v>0.3819444444444444</v>
      </c>
      <c r="H29" s="18" t="s">
        <v>37</v>
      </c>
      <c r="I29" s="61">
        <v>0.40625</v>
      </c>
      <c r="J29" s="79"/>
      <c r="K29" s="25">
        <f aca="true" t="shared" si="21" ref="K29:K36">IF($J29="","",VLOOKUP($J29,$W:$AK,2,FALSE))</f>
      </c>
      <c r="L29" s="17">
        <f aca="true" t="shared" si="22" ref="L29:L36">IF($J29="","",VLOOKUP($J29,$W:$AK,3,FALSE))</f>
      </c>
      <c r="M29" s="17">
        <f aca="true" t="shared" si="23" ref="M29:M36">IF($J29="","",VLOOKUP($J29,$W:$AK,4,FALSE))</f>
      </c>
      <c r="N29" s="71">
        <f aca="true" t="shared" si="24" ref="N29:N36">IF($J29="","",VLOOKUP($J29,$W:$AK,5,FALSE))</f>
      </c>
      <c r="O29" s="86">
        <f aca="true" t="shared" si="25" ref="O29:O36">IF($J29="","",VLOOKUP($J29,$W:$AK,6,FALSE))</f>
      </c>
      <c r="P29" s="20">
        <f>IF(A29="","",A29)</f>
      </c>
      <c r="Q29" s="21">
        <f>IF(B29="","",B29)</f>
        <v>45236</v>
      </c>
      <c r="R29" s="22">
        <f>G29</f>
        <v>0.3819444444444444</v>
      </c>
      <c r="S29" s="20" t="str">
        <f>IF(C29="","",C29)</f>
        <v>●●区役所</v>
      </c>
      <c r="T29" s="20">
        <f>IF(D29="","",D29)</f>
      </c>
      <c r="U29" s="20">
        <f>IF(E29="","",E29)</f>
      </c>
      <c r="V29" s="97"/>
      <c r="W29" s="82">
        <v>28</v>
      </c>
      <c r="X29" s="83"/>
      <c r="Y29" s="73"/>
      <c r="Z29" s="73"/>
      <c r="AA29" s="83"/>
      <c r="AB29" s="91"/>
      <c r="AC29" s="13"/>
      <c r="AD29" s="14">
        <f t="shared" si="0"/>
      </c>
      <c r="AE29" s="75">
        <f t="shared" si="1"/>
      </c>
      <c r="AF29" s="47">
        <f t="shared" si="2"/>
      </c>
      <c r="AG29" s="77">
        <f t="shared" si="3"/>
      </c>
      <c r="AH29" s="14">
        <f t="shared" si="4"/>
      </c>
      <c r="AI29" s="14">
        <f t="shared" si="5"/>
      </c>
      <c r="AJ29" s="15">
        <f t="shared" si="14"/>
      </c>
      <c r="AK29" s="1"/>
      <c r="AL29" s="24">
        <f t="shared" si="7"/>
        <v>0</v>
      </c>
      <c r="AM29" s="46"/>
    </row>
    <row r="30" spans="1:39" ht="12" customHeight="1">
      <c r="A30" s="104"/>
      <c r="B30" s="107"/>
      <c r="C30" s="110"/>
      <c r="D30" s="113"/>
      <c r="E30" s="101"/>
      <c r="F30" s="25">
        <v>2</v>
      </c>
      <c r="G30" s="62">
        <v>0.4131944444444444</v>
      </c>
      <c r="H30" s="27" t="s">
        <v>37</v>
      </c>
      <c r="I30" s="63">
        <v>0.4375</v>
      </c>
      <c r="J30" s="80"/>
      <c r="K30" s="25">
        <f t="shared" si="21"/>
      </c>
      <c r="L30" s="25">
        <f t="shared" si="22"/>
      </c>
      <c r="M30" s="25">
        <f t="shared" si="23"/>
      </c>
      <c r="N30" s="72">
        <f t="shared" si="24"/>
      </c>
      <c r="O30" s="87">
        <f t="shared" si="25"/>
      </c>
      <c r="P30" s="30">
        <f>IF(A29="","",A29)</f>
      </c>
      <c r="Q30" s="31">
        <f>IF(B29="","",B29)</f>
        <v>45236</v>
      </c>
      <c r="R30" s="32">
        <f aca="true" t="shared" si="26" ref="R30:R36">G30</f>
        <v>0.4131944444444444</v>
      </c>
      <c r="S30" s="30" t="str">
        <f>IF(C29="","",C29)</f>
        <v>●●区役所</v>
      </c>
      <c r="T30" s="30">
        <f>IF(D29="","",D29)</f>
      </c>
      <c r="U30" s="30">
        <f>IF(E29="","",E29)</f>
      </c>
      <c r="W30" s="82">
        <v>29</v>
      </c>
      <c r="X30" s="83"/>
      <c r="Y30" s="73"/>
      <c r="Z30" s="73"/>
      <c r="AA30" s="83"/>
      <c r="AB30" s="91"/>
      <c r="AC30" s="13"/>
      <c r="AD30" s="14">
        <f t="shared" si="0"/>
      </c>
      <c r="AE30" s="75">
        <f t="shared" si="1"/>
      </c>
      <c r="AF30" s="47">
        <f t="shared" si="2"/>
      </c>
      <c r="AG30" s="77">
        <f t="shared" si="3"/>
      </c>
      <c r="AH30" s="14">
        <f t="shared" si="4"/>
      </c>
      <c r="AI30" s="14">
        <f t="shared" si="5"/>
      </c>
      <c r="AJ30" s="15">
        <f t="shared" si="14"/>
      </c>
      <c r="AK30" s="1"/>
      <c r="AL30" s="24">
        <f t="shared" si="7"/>
        <v>0</v>
      </c>
      <c r="AM30" s="46"/>
    </row>
    <row r="31" spans="1:39" ht="12" customHeight="1">
      <c r="A31" s="104"/>
      <c r="B31" s="107"/>
      <c r="C31" s="110"/>
      <c r="D31" s="113"/>
      <c r="E31" s="101"/>
      <c r="F31" s="25">
        <v>3</v>
      </c>
      <c r="G31" s="62">
        <v>0.4444444444444444</v>
      </c>
      <c r="H31" s="27" t="s">
        <v>37</v>
      </c>
      <c r="I31" s="63">
        <v>0.46875</v>
      </c>
      <c r="J31" s="80"/>
      <c r="K31" s="25">
        <f t="shared" si="21"/>
      </c>
      <c r="L31" s="25">
        <f t="shared" si="22"/>
      </c>
      <c r="M31" s="25">
        <f t="shared" si="23"/>
      </c>
      <c r="N31" s="72">
        <f t="shared" si="24"/>
      </c>
      <c r="O31" s="87">
        <f t="shared" si="25"/>
      </c>
      <c r="P31" s="30">
        <f>IF(A29="","",A29)</f>
      </c>
      <c r="Q31" s="31">
        <f>IF(B29="","",B29)</f>
        <v>45236</v>
      </c>
      <c r="R31" s="32">
        <f t="shared" si="26"/>
        <v>0.4444444444444444</v>
      </c>
      <c r="S31" s="30" t="str">
        <f>IF(C29="","",C29)</f>
        <v>●●区役所</v>
      </c>
      <c r="T31" s="30">
        <f>IF(D29="","",D29)</f>
      </c>
      <c r="U31" s="30">
        <f>IF(E29="","",E29)</f>
      </c>
      <c r="W31" s="82">
        <v>30</v>
      </c>
      <c r="X31" s="83"/>
      <c r="Y31" s="73"/>
      <c r="Z31" s="73"/>
      <c r="AA31" s="83"/>
      <c r="AB31" s="91"/>
      <c r="AC31" s="13"/>
      <c r="AD31" s="14">
        <f t="shared" si="0"/>
      </c>
      <c r="AE31" s="75">
        <f t="shared" si="1"/>
      </c>
      <c r="AF31" s="47">
        <f t="shared" si="2"/>
      </c>
      <c r="AG31" s="77">
        <f t="shared" si="3"/>
      </c>
      <c r="AH31" s="14">
        <f t="shared" si="4"/>
      </c>
      <c r="AI31" s="14">
        <f t="shared" si="5"/>
      </c>
      <c r="AJ31" s="15">
        <f t="shared" si="14"/>
      </c>
      <c r="AK31" s="1"/>
      <c r="AL31" s="24">
        <f t="shared" si="7"/>
        <v>0</v>
      </c>
      <c r="AM31" s="46"/>
    </row>
    <row r="32" spans="1:39" ht="12" customHeight="1">
      <c r="A32" s="104"/>
      <c r="B32" s="107"/>
      <c r="C32" s="110"/>
      <c r="D32" s="113"/>
      <c r="E32" s="101"/>
      <c r="F32" s="25">
        <v>4</v>
      </c>
      <c r="G32" s="62">
        <v>0.4756944444444444</v>
      </c>
      <c r="H32" s="27" t="s">
        <v>37</v>
      </c>
      <c r="I32" s="63">
        <v>0.5</v>
      </c>
      <c r="J32" s="80"/>
      <c r="K32" s="25">
        <f t="shared" si="21"/>
      </c>
      <c r="L32" s="25">
        <f t="shared" si="22"/>
      </c>
      <c r="M32" s="25">
        <f t="shared" si="23"/>
      </c>
      <c r="N32" s="72">
        <f t="shared" si="24"/>
      </c>
      <c r="O32" s="87">
        <f t="shared" si="25"/>
      </c>
      <c r="P32" s="30">
        <f>IF(A29="","",A29)</f>
      </c>
      <c r="Q32" s="31">
        <f>IF(B29="","",B29)</f>
        <v>45236</v>
      </c>
      <c r="R32" s="32">
        <f t="shared" si="26"/>
        <v>0.4756944444444444</v>
      </c>
      <c r="S32" s="30" t="str">
        <f>IF(C29="","",C29)</f>
        <v>●●区役所</v>
      </c>
      <c r="T32" s="30">
        <f>IF(D29="","",D29)</f>
      </c>
      <c r="U32" s="30">
        <f>IF(E29="","",E29)</f>
      </c>
      <c r="W32" s="82">
        <v>31</v>
      </c>
      <c r="X32" s="83"/>
      <c r="Y32" s="73"/>
      <c r="Z32" s="73"/>
      <c r="AA32" s="83"/>
      <c r="AB32" s="91"/>
      <c r="AC32" s="13"/>
      <c r="AD32" s="14">
        <f t="shared" si="0"/>
      </c>
      <c r="AE32" s="75">
        <f t="shared" si="1"/>
      </c>
      <c r="AF32" s="47">
        <f t="shared" si="2"/>
      </c>
      <c r="AG32" s="77">
        <f t="shared" si="3"/>
      </c>
      <c r="AH32" s="14">
        <f t="shared" si="4"/>
      </c>
      <c r="AI32" s="14">
        <f t="shared" si="5"/>
      </c>
      <c r="AJ32" s="15">
        <f t="shared" si="14"/>
      </c>
      <c r="AK32" s="1"/>
      <c r="AL32" s="24">
        <f t="shared" si="7"/>
        <v>0</v>
      </c>
      <c r="AM32" s="46"/>
    </row>
    <row r="33" spans="1:39" ht="12" customHeight="1">
      <c r="A33" s="104"/>
      <c r="B33" s="107"/>
      <c r="C33" s="110"/>
      <c r="D33" s="113"/>
      <c r="E33" s="101"/>
      <c r="F33" s="25">
        <v>5</v>
      </c>
      <c r="G33" s="62">
        <v>0.548611111111111</v>
      </c>
      <c r="H33" s="27" t="s">
        <v>37</v>
      </c>
      <c r="I33" s="63">
        <v>0.5729166666666666</v>
      </c>
      <c r="J33" s="80"/>
      <c r="K33" s="25">
        <f t="shared" si="21"/>
      </c>
      <c r="L33" s="25">
        <f t="shared" si="22"/>
      </c>
      <c r="M33" s="25">
        <f t="shared" si="23"/>
      </c>
      <c r="N33" s="72">
        <f t="shared" si="24"/>
      </c>
      <c r="O33" s="87">
        <f t="shared" si="25"/>
      </c>
      <c r="P33" s="30">
        <f>IF(A29="","",A29)</f>
      </c>
      <c r="Q33" s="31">
        <f>IF(B29="","",B29)</f>
        <v>45236</v>
      </c>
      <c r="R33" s="32">
        <f t="shared" si="26"/>
        <v>0.548611111111111</v>
      </c>
      <c r="S33" s="30" t="str">
        <f>IF(C29="","",C29)</f>
        <v>●●区役所</v>
      </c>
      <c r="T33" s="30">
        <f>IF(D29="","",D29)</f>
      </c>
      <c r="U33" s="30">
        <f>IF(E29="","",E29)</f>
      </c>
      <c r="W33" s="82">
        <v>32</v>
      </c>
      <c r="X33" s="83"/>
      <c r="Y33" s="73"/>
      <c r="Z33" s="73"/>
      <c r="AA33" s="83"/>
      <c r="AB33" s="91"/>
      <c r="AC33" s="13"/>
      <c r="AD33" s="14">
        <f t="shared" si="0"/>
      </c>
      <c r="AE33" s="75">
        <f t="shared" si="1"/>
      </c>
      <c r="AF33" s="47">
        <f t="shared" si="2"/>
      </c>
      <c r="AG33" s="77">
        <f t="shared" si="3"/>
      </c>
      <c r="AH33" s="14">
        <f t="shared" si="4"/>
      </c>
      <c r="AI33" s="14">
        <f t="shared" si="5"/>
      </c>
      <c r="AJ33" s="15">
        <f t="shared" si="14"/>
      </c>
      <c r="AK33" s="1"/>
      <c r="AL33" s="24">
        <f t="shared" si="7"/>
        <v>0</v>
      </c>
      <c r="AM33" s="46"/>
    </row>
    <row r="34" spans="1:39" ht="12" customHeight="1">
      <c r="A34" s="104"/>
      <c r="B34" s="107"/>
      <c r="C34" s="110"/>
      <c r="D34" s="113"/>
      <c r="E34" s="101"/>
      <c r="F34" s="25">
        <v>6</v>
      </c>
      <c r="G34" s="62">
        <v>0.579861111111111</v>
      </c>
      <c r="H34" s="27" t="s">
        <v>37</v>
      </c>
      <c r="I34" s="63">
        <v>0.6041666666666666</v>
      </c>
      <c r="J34" s="80"/>
      <c r="K34" s="25">
        <f t="shared" si="21"/>
      </c>
      <c r="L34" s="25">
        <f t="shared" si="22"/>
      </c>
      <c r="M34" s="25">
        <f t="shared" si="23"/>
      </c>
      <c r="N34" s="72">
        <f t="shared" si="24"/>
      </c>
      <c r="O34" s="87">
        <f t="shared" si="25"/>
      </c>
      <c r="P34" s="30">
        <f>IF(A29="","",A29)</f>
      </c>
      <c r="Q34" s="31">
        <f>IF(B29="","",B29)</f>
        <v>45236</v>
      </c>
      <c r="R34" s="32">
        <f t="shared" si="26"/>
        <v>0.579861111111111</v>
      </c>
      <c r="S34" s="30" t="str">
        <f>IF(C29="","",C29)</f>
        <v>●●区役所</v>
      </c>
      <c r="T34" s="30">
        <f>IF(D29="","",D29)</f>
      </c>
      <c r="U34" s="30">
        <f>IF(E29="","",E29)</f>
      </c>
      <c r="W34" s="82">
        <v>33</v>
      </c>
      <c r="X34" s="83"/>
      <c r="Y34" s="73"/>
      <c r="Z34" s="73"/>
      <c r="AA34" s="83"/>
      <c r="AB34" s="91"/>
      <c r="AC34" s="13"/>
      <c r="AD34" s="14">
        <f t="shared" si="0"/>
      </c>
      <c r="AE34" s="75">
        <f t="shared" si="1"/>
      </c>
      <c r="AF34" s="47">
        <f t="shared" si="2"/>
      </c>
      <c r="AG34" s="77">
        <f t="shared" si="3"/>
      </c>
      <c r="AH34" s="14">
        <f t="shared" si="4"/>
      </c>
      <c r="AI34" s="14">
        <f t="shared" si="5"/>
      </c>
      <c r="AJ34" s="15">
        <f t="shared" si="14"/>
      </c>
      <c r="AK34" s="1"/>
      <c r="AL34" s="24">
        <f t="shared" si="7"/>
        <v>0</v>
      </c>
      <c r="AM34" s="46"/>
    </row>
    <row r="35" spans="1:39" ht="12" customHeight="1">
      <c r="A35" s="104"/>
      <c r="B35" s="107"/>
      <c r="C35" s="110"/>
      <c r="D35" s="113"/>
      <c r="E35" s="101"/>
      <c r="F35" s="25">
        <v>7</v>
      </c>
      <c r="G35" s="62">
        <v>0.611111111111111</v>
      </c>
      <c r="H35" s="27" t="s">
        <v>37</v>
      </c>
      <c r="I35" s="63">
        <v>0.6354166666666666</v>
      </c>
      <c r="J35" s="80"/>
      <c r="K35" s="25">
        <f t="shared" si="21"/>
      </c>
      <c r="L35" s="25">
        <f t="shared" si="22"/>
      </c>
      <c r="M35" s="25">
        <f t="shared" si="23"/>
      </c>
      <c r="N35" s="72">
        <f t="shared" si="24"/>
      </c>
      <c r="O35" s="87">
        <f t="shared" si="25"/>
      </c>
      <c r="P35" s="30">
        <f>IF(A29="","",A29)</f>
      </c>
      <c r="Q35" s="31">
        <f>IF(B29="","",B29)</f>
        <v>45236</v>
      </c>
      <c r="R35" s="32">
        <f t="shared" si="26"/>
        <v>0.611111111111111</v>
      </c>
      <c r="S35" s="30" t="str">
        <f>IF(C29="","",C29)</f>
        <v>●●区役所</v>
      </c>
      <c r="T35" s="30">
        <f>IF(D29="","",D29)</f>
      </c>
      <c r="U35" s="30">
        <f>IF(E29="","",E29)</f>
      </c>
      <c r="W35" s="82">
        <v>34</v>
      </c>
      <c r="X35" s="83"/>
      <c r="Y35" s="73"/>
      <c r="Z35" s="73"/>
      <c r="AA35" s="83"/>
      <c r="AB35" s="91"/>
      <c r="AC35" s="13"/>
      <c r="AD35" s="14">
        <f t="shared" si="0"/>
      </c>
      <c r="AE35" s="75">
        <f t="shared" si="1"/>
      </c>
      <c r="AF35" s="47">
        <f t="shared" si="2"/>
      </c>
      <c r="AG35" s="77">
        <f t="shared" si="3"/>
      </c>
      <c r="AH35" s="14">
        <f t="shared" si="4"/>
      </c>
      <c r="AI35" s="14">
        <f t="shared" si="5"/>
      </c>
      <c r="AJ35" s="15">
        <f t="shared" si="14"/>
      </c>
      <c r="AK35" s="1"/>
      <c r="AL35" s="24">
        <f t="shared" si="7"/>
        <v>0</v>
      </c>
      <c r="AM35" s="46"/>
    </row>
    <row r="36" spans="1:39" ht="12" customHeight="1">
      <c r="A36" s="104"/>
      <c r="B36" s="107"/>
      <c r="C36" s="110"/>
      <c r="D36" s="113"/>
      <c r="E36" s="101"/>
      <c r="F36" s="25">
        <v>8</v>
      </c>
      <c r="G36" s="62">
        <v>0.642361111111111</v>
      </c>
      <c r="H36" s="27" t="s">
        <v>37</v>
      </c>
      <c r="I36" s="63">
        <v>0.6666666666666666</v>
      </c>
      <c r="J36" s="80"/>
      <c r="K36" s="25">
        <f t="shared" si="21"/>
      </c>
      <c r="L36" s="25">
        <f t="shared" si="22"/>
      </c>
      <c r="M36" s="25">
        <f t="shared" si="23"/>
      </c>
      <c r="N36" s="72">
        <f t="shared" si="24"/>
      </c>
      <c r="O36" s="87">
        <f t="shared" si="25"/>
      </c>
      <c r="P36" s="30">
        <f>IF(A29="","",A29)</f>
      </c>
      <c r="Q36" s="31">
        <f>IF(B29="","",B29)</f>
        <v>45236</v>
      </c>
      <c r="R36" s="32">
        <f t="shared" si="26"/>
        <v>0.642361111111111</v>
      </c>
      <c r="S36" s="30" t="str">
        <f>IF(C29="","",C29)</f>
        <v>●●区役所</v>
      </c>
      <c r="T36" s="30">
        <f>IF(D29="","",D29)</f>
      </c>
      <c r="U36" s="30">
        <f>IF(E29="","",E29)</f>
      </c>
      <c r="W36" s="82">
        <v>35</v>
      </c>
      <c r="X36" s="83"/>
      <c r="Y36" s="73"/>
      <c r="Z36" s="73"/>
      <c r="AA36" s="83"/>
      <c r="AB36" s="91"/>
      <c r="AC36" s="13"/>
      <c r="AD36" s="14">
        <f t="shared" si="0"/>
      </c>
      <c r="AE36" s="75">
        <f t="shared" si="1"/>
      </c>
      <c r="AF36" s="47">
        <f t="shared" si="2"/>
      </c>
      <c r="AG36" s="77">
        <f t="shared" si="3"/>
      </c>
      <c r="AH36" s="14">
        <f t="shared" si="4"/>
      </c>
      <c r="AI36" s="14">
        <f t="shared" si="5"/>
      </c>
      <c r="AJ36" s="15">
        <f t="shared" si="14"/>
      </c>
      <c r="AK36" s="1"/>
      <c r="AL36" s="24">
        <f t="shared" si="7"/>
        <v>0</v>
      </c>
      <c r="AM36" s="46"/>
    </row>
    <row r="37" spans="1:39" ht="12" customHeight="1">
      <c r="A37" s="104"/>
      <c r="B37" s="107"/>
      <c r="C37" s="110"/>
      <c r="D37" s="113"/>
      <c r="E37" s="101"/>
      <c r="F37" s="25"/>
      <c r="G37" s="62"/>
      <c r="H37" s="27"/>
      <c r="I37" s="63"/>
      <c r="J37" s="80"/>
      <c r="K37" s="25"/>
      <c r="L37" s="25"/>
      <c r="M37" s="25"/>
      <c r="N37" s="72"/>
      <c r="O37" s="87"/>
      <c r="P37" s="30"/>
      <c r="Q37" s="31"/>
      <c r="R37" s="32"/>
      <c r="S37" s="30"/>
      <c r="T37" s="30"/>
      <c r="U37" s="30"/>
      <c r="W37" s="82">
        <v>36</v>
      </c>
      <c r="X37" s="83"/>
      <c r="Y37" s="73"/>
      <c r="Z37" s="73"/>
      <c r="AA37" s="83"/>
      <c r="AB37" s="91"/>
      <c r="AC37" s="13"/>
      <c r="AD37" s="14">
        <f t="shared" si="0"/>
      </c>
      <c r="AE37" s="75">
        <f t="shared" si="1"/>
      </c>
      <c r="AF37" s="47">
        <f t="shared" si="2"/>
      </c>
      <c r="AG37" s="77">
        <f t="shared" si="3"/>
      </c>
      <c r="AH37" s="14">
        <f t="shared" si="4"/>
      </c>
      <c r="AI37" s="14">
        <f t="shared" si="5"/>
      </c>
      <c r="AJ37" s="15">
        <f t="shared" si="14"/>
      </c>
      <c r="AK37" s="1"/>
      <c r="AL37" s="24">
        <f t="shared" si="7"/>
        <v>0</v>
      </c>
      <c r="AM37" s="46"/>
    </row>
    <row r="38" spans="1:39" ht="12" customHeight="1">
      <c r="A38" s="104"/>
      <c r="B38" s="107"/>
      <c r="C38" s="110"/>
      <c r="D38" s="113"/>
      <c r="E38" s="101"/>
      <c r="F38" s="25"/>
      <c r="G38" s="62"/>
      <c r="H38" s="27"/>
      <c r="I38" s="63"/>
      <c r="J38" s="80"/>
      <c r="K38" s="25"/>
      <c r="L38" s="25"/>
      <c r="M38" s="25"/>
      <c r="N38" s="72"/>
      <c r="O38" s="87"/>
      <c r="P38" s="30"/>
      <c r="Q38" s="31"/>
      <c r="R38" s="32"/>
      <c r="S38" s="30"/>
      <c r="T38" s="30"/>
      <c r="U38" s="30"/>
      <c r="W38" s="82">
        <v>37</v>
      </c>
      <c r="X38" s="83"/>
      <c r="Y38" s="73"/>
      <c r="Z38" s="73"/>
      <c r="AA38" s="83"/>
      <c r="AB38" s="91"/>
      <c r="AC38" s="13"/>
      <c r="AD38" s="14">
        <f t="shared" si="0"/>
      </c>
      <c r="AE38" s="75">
        <f t="shared" si="1"/>
      </c>
      <c r="AF38" s="47">
        <f t="shared" si="2"/>
      </c>
      <c r="AG38" s="77">
        <f t="shared" si="3"/>
      </c>
      <c r="AH38" s="14">
        <f t="shared" si="4"/>
      </c>
      <c r="AI38" s="14">
        <f t="shared" si="5"/>
      </c>
      <c r="AJ38" s="15">
        <f t="shared" si="14"/>
      </c>
      <c r="AK38" s="1"/>
      <c r="AL38" s="24">
        <f t="shared" si="7"/>
        <v>0</v>
      </c>
      <c r="AM38" s="46"/>
    </row>
    <row r="39" spans="1:39" ht="12" customHeight="1">
      <c r="A39" s="104"/>
      <c r="B39" s="107"/>
      <c r="C39" s="110"/>
      <c r="D39" s="113"/>
      <c r="E39" s="101"/>
      <c r="F39" s="25"/>
      <c r="G39" s="62"/>
      <c r="H39" s="27"/>
      <c r="I39" s="63"/>
      <c r="J39" s="80"/>
      <c r="K39" s="25"/>
      <c r="L39" s="25"/>
      <c r="M39" s="25"/>
      <c r="N39" s="72"/>
      <c r="O39" s="87"/>
      <c r="P39" s="30"/>
      <c r="Q39" s="31"/>
      <c r="R39" s="32"/>
      <c r="S39" s="30"/>
      <c r="T39" s="30"/>
      <c r="U39" s="30"/>
      <c r="W39" s="82">
        <v>38</v>
      </c>
      <c r="X39" s="83"/>
      <c r="Y39" s="73"/>
      <c r="Z39" s="73"/>
      <c r="AA39" s="83"/>
      <c r="AB39" s="91"/>
      <c r="AC39" s="13"/>
      <c r="AD39" s="14">
        <f t="shared" si="0"/>
      </c>
      <c r="AE39" s="75">
        <f t="shared" si="1"/>
      </c>
      <c r="AF39" s="47">
        <f t="shared" si="2"/>
      </c>
      <c r="AG39" s="77">
        <f t="shared" si="3"/>
      </c>
      <c r="AH39" s="14">
        <f t="shared" si="4"/>
      </c>
      <c r="AI39" s="14">
        <f t="shared" si="5"/>
      </c>
      <c r="AJ39" s="15">
        <f t="shared" si="14"/>
      </c>
      <c r="AK39" s="1"/>
      <c r="AL39" s="24">
        <f t="shared" si="7"/>
        <v>0</v>
      </c>
      <c r="AM39" s="46"/>
    </row>
    <row r="40" spans="1:39" ht="12" customHeight="1" thickBot="1">
      <c r="A40" s="105"/>
      <c r="B40" s="108"/>
      <c r="C40" s="111"/>
      <c r="D40" s="114"/>
      <c r="E40" s="102"/>
      <c r="F40" s="52"/>
      <c r="G40" s="64"/>
      <c r="H40" s="54"/>
      <c r="I40" s="65"/>
      <c r="J40" s="81"/>
      <c r="K40" s="52"/>
      <c r="L40" s="52"/>
      <c r="M40" s="52"/>
      <c r="N40" s="64"/>
      <c r="O40" s="88"/>
      <c r="P40" s="57"/>
      <c r="Q40" s="58"/>
      <c r="R40" s="59"/>
      <c r="S40" s="57"/>
      <c r="T40" s="57"/>
      <c r="U40" s="57"/>
      <c r="W40" s="82">
        <v>39</v>
      </c>
      <c r="X40" s="83"/>
      <c r="Y40" s="73"/>
      <c r="Z40" s="73"/>
      <c r="AA40" s="83"/>
      <c r="AB40" s="91"/>
      <c r="AC40" s="13"/>
      <c r="AD40" s="14">
        <f t="shared" si="0"/>
      </c>
      <c r="AE40" s="75">
        <f t="shared" si="1"/>
      </c>
      <c r="AF40" s="47">
        <f t="shared" si="2"/>
      </c>
      <c r="AG40" s="77">
        <f t="shared" si="3"/>
      </c>
      <c r="AH40" s="14">
        <f t="shared" si="4"/>
      </c>
      <c r="AI40" s="14">
        <f t="shared" si="5"/>
      </c>
      <c r="AJ40" s="15">
        <f t="shared" si="14"/>
      </c>
      <c r="AK40" s="1"/>
      <c r="AL40" s="24">
        <f t="shared" si="7"/>
        <v>0</v>
      </c>
      <c r="AM40" s="46"/>
    </row>
    <row r="41" spans="11:15" ht="12">
      <c r="K41" s="66"/>
      <c r="L41" s="66"/>
      <c r="M41" s="66"/>
      <c r="N41" s="66"/>
      <c r="O41" s="98"/>
    </row>
  </sheetData>
  <sheetProtection autoFilter="0"/>
  <mergeCells count="15">
    <mergeCell ref="A3:A14"/>
    <mergeCell ref="B3:B14"/>
    <mergeCell ref="C3:C14"/>
    <mergeCell ref="E3:E14"/>
    <mergeCell ref="D3:D14"/>
    <mergeCell ref="E29:E40"/>
    <mergeCell ref="A16:A27"/>
    <mergeCell ref="B16:B27"/>
    <mergeCell ref="C16:C27"/>
    <mergeCell ref="D16:D27"/>
    <mergeCell ref="E16:E27"/>
    <mergeCell ref="A29:A40"/>
    <mergeCell ref="B29:B40"/>
    <mergeCell ref="C29:C40"/>
    <mergeCell ref="D29:D40"/>
  </mergeCells>
  <printOptions/>
  <pageMargins left="0.1968503937007874" right="0.1968503937007874" top="0.1968503937007874" bottom="0.1968503937007874" header="0.31496062992125984" footer="0.5118110236220472"/>
  <pageSetup fitToHeight="0" fitToWidth="1" horizontalDpi="600" verticalDpi="600" orientation="landscape" paperSize="9" scale="58" r:id="rId1"/>
  <headerFooter alignWithMargins="0">
    <oddHeader>&amp;R&amp;10＜&amp;P／&amp;N＞</oddHeader>
  </headerFooter>
  <colBreaks count="2" manualBreakCount="2">
    <brk id="16" max="65535" man="1"/>
    <brk id="37" max="65535" man="1"/>
  </col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1"/>
  <sheetViews>
    <sheetView showGridLines="0" zoomScalePageLayoutView="0" workbookViewId="0" topLeftCell="A7">
      <selection activeCell="L29" sqref="L29"/>
    </sheetView>
  </sheetViews>
  <sheetFormatPr defaultColWidth="9.00390625" defaultRowHeight="13.5"/>
  <sheetData/>
  <sheetProtection/>
  <printOptions/>
  <pageMargins left="0.7" right="0.7" top="0.75" bottom="0.75" header="0.3" footer="0.3"/>
  <pageSetup fitToHeight="0"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indexed="8"/>
    <pageSetUpPr fitToPage="1"/>
  </sheetPr>
  <dimension ref="A1:AM15"/>
  <sheetViews>
    <sheetView zoomScalePageLayoutView="0" workbookViewId="0" topLeftCell="G1">
      <selection activeCell="AE19" sqref="AE19"/>
    </sheetView>
  </sheetViews>
  <sheetFormatPr defaultColWidth="9.00390625" defaultRowHeight="13.5"/>
  <cols>
    <col min="1" max="1" width="10.875" style="50" hidden="1" customWidth="1"/>
    <col min="2" max="2" width="10.625" style="8" customWidth="1"/>
    <col min="3" max="3" width="6.625" style="8" customWidth="1"/>
    <col min="4" max="4" width="8.50390625" style="50" customWidth="1"/>
    <col min="5" max="5" width="12.875" style="8" customWidth="1"/>
    <col min="6" max="6" width="7.75390625" style="6" bestFit="1" customWidth="1"/>
    <col min="7" max="7" width="6.00390625" style="6" bestFit="1" customWidth="1"/>
    <col min="8" max="8" width="3.00390625" style="7" customWidth="1"/>
    <col min="9" max="9" width="6.00390625" style="6" bestFit="1" customWidth="1"/>
    <col min="10" max="10" width="4.25390625" style="6" customWidth="1"/>
    <col min="11" max="11" width="15.625" style="6" customWidth="1"/>
    <col min="12" max="12" width="13.875" style="6" hidden="1" customWidth="1"/>
    <col min="13" max="14" width="10.625" style="6" hidden="1" customWidth="1"/>
    <col min="15" max="15" width="11.00390625" style="6" hidden="1" customWidth="1"/>
    <col min="16" max="21" width="10.625" style="6" hidden="1" customWidth="1"/>
    <col min="22" max="22" width="2.50390625" style="6" customWidth="1"/>
    <col min="23" max="23" width="5.00390625" style="7" bestFit="1" customWidth="1"/>
    <col min="24" max="24" width="12.625" style="8" customWidth="1"/>
    <col min="25" max="25" width="15.625" style="8" hidden="1" customWidth="1"/>
    <col min="26" max="26" width="7.50390625" style="8" hidden="1" customWidth="1"/>
    <col min="27" max="27" width="10.625" style="8" customWidth="1"/>
    <col min="28" max="29" width="11.00390625" style="8" hidden="1" customWidth="1"/>
    <col min="30" max="30" width="15.25390625" style="8" hidden="1" customWidth="1"/>
    <col min="31" max="31" width="17.75390625" style="43" customWidth="1"/>
    <col min="32" max="32" width="5.625" style="43" bestFit="1" customWidth="1"/>
    <col min="33" max="33" width="9.375" style="45" bestFit="1" customWidth="1"/>
    <col min="34" max="34" width="9.25390625" style="8" hidden="1" customWidth="1"/>
    <col min="35" max="35" width="15.25390625" style="8" hidden="1" customWidth="1"/>
    <col min="36" max="36" width="9.125" style="6" customWidth="1"/>
    <col min="37" max="37" width="27.375" style="6" customWidth="1"/>
    <col min="38" max="38" width="9.00390625" style="6" hidden="1" customWidth="1"/>
    <col min="39" max="39" width="14.00390625" style="6" bestFit="1" customWidth="1"/>
    <col min="40" max="16384" width="9.00390625" style="6" customWidth="1"/>
  </cols>
  <sheetData>
    <row r="1" spans="1:38" s="7" customFormat="1" ht="20.25" customHeight="1" thickBot="1">
      <c r="A1" s="7" t="s">
        <v>32</v>
      </c>
      <c r="B1" s="7" t="s">
        <v>20</v>
      </c>
      <c r="C1" s="7" t="s">
        <v>21</v>
      </c>
      <c r="D1" s="7" t="s">
        <v>29</v>
      </c>
      <c r="E1" s="7" t="s">
        <v>22</v>
      </c>
      <c r="F1" s="7">
        <v>0</v>
      </c>
      <c r="G1" s="7" t="s">
        <v>23</v>
      </c>
      <c r="H1" s="7">
        <v>0</v>
      </c>
      <c r="I1" s="7">
        <v>0</v>
      </c>
      <c r="J1" s="7" t="s">
        <v>6</v>
      </c>
      <c r="K1" s="7" t="s">
        <v>19</v>
      </c>
      <c r="L1" s="7" t="s">
        <v>30</v>
      </c>
      <c r="M1" s="7" t="s">
        <v>24</v>
      </c>
      <c r="N1" s="7" t="s">
        <v>25</v>
      </c>
      <c r="O1" s="7" t="s">
        <v>28</v>
      </c>
      <c r="P1" s="7" t="s">
        <v>32</v>
      </c>
      <c r="Q1" s="7" t="s">
        <v>1</v>
      </c>
      <c r="R1" s="7" t="s">
        <v>3</v>
      </c>
      <c r="S1" s="7" t="s">
        <v>0</v>
      </c>
      <c r="T1" s="7" t="s">
        <v>34</v>
      </c>
      <c r="U1" s="7" t="s">
        <v>2</v>
      </c>
      <c r="W1" s="7" t="s">
        <v>35</v>
      </c>
      <c r="X1" s="7" t="s">
        <v>4</v>
      </c>
      <c r="Y1" s="7" t="s">
        <v>31</v>
      </c>
      <c r="Z1" s="7" t="s">
        <v>5</v>
      </c>
      <c r="AA1" s="7" t="s">
        <v>12</v>
      </c>
      <c r="AB1" s="7" t="s">
        <v>26</v>
      </c>
      <c r="AC1" s="7" t="s">
        <v>33</v>
      </c>
      <c r="AD1" s="7" t="s">
        <v>32</v>
      </c>
      <c r="AE1" s="7" t="s">
        <v>1</v>
      </c>
      <c r="AF1" s="7" t="s">
        <v>27</v>
      </c>
      <c r="AG1" s="7" t="s">
        <v>3</v>
      </c>
      <c r="AH1" s="7" t="s">
        <v>36</v>
      </c>
      <c r="AI1" s="7" t="s">
        <v>2</v>
      </c>
      <c r="AJ1" s="7" t="s">
        <v>7</v>
      </c>
      <c r="AK1" s="7" t="s">
        <v>18</v>
      </c>
      <c r="AL1" s="7" t="s">
        <v>9</v>
      </c>
    </row>
    <row r="2" spans="1:39" ht="20.25" customHeight="1" thickBot="1">
      <c r="A2" s="49"/>
      <c r="B2" s="9"/>
      <c r="C2" s="9"/>
      <c r="D2" s="49"/>
      <c r="E2" s="9"/>
      <c r="F2" s="10"/>
      <c r="G2" s="10"/>
      <c r="H2" s="10"/>
      <c r="I2" s="10"/>
      <c r="J2" s="10"/>
      <c r="K2" s="10"/>
      <c r="L2" s="10"/>
      <c r="M2" s="10"/>
      <c r="N2" s="10"/>
      <c r="O2" s="10"/>
      <c r="P2" s="11"/>
      <c r="Q2" s="10"/>
      <c r="R2" s="10"/>
      <c r="S2" s="10"/>
      <c r="T2" s="11"/>
      <c r="U2" s="11"/>
      <c r="W2" s="12">
        <v>1</v>
      </c>
      <c r="X2" s="4" t="s">
        <v>8</v>
      </c>
      <c r="Y2" s="4" t="s">
        <v>13</v>
      </c>
      <c r="Z2" s="4">
        <v>111234</v>
      </c>
      <c r="AA2" s="4">
        <v>22222</v>
      </c>
      <c r="AB2" s="4">
        <v>11</v>
      </c>
      <c r="AC2" s="4">
        <v>1234</v>
      </c>
      <c r="AD2" s="14" t="s">
        <v>43</v>
      </c>
      <c r="AE2" s="48">
        <v>40940</v>
      </c>
      <c r="AF2" s="47">
        <v>40940</v>
      </c>
      <c r="AG2" s="44">
        <v>0.548611111111111</v>
      </c>
      <c r="AH2" s="14" t="s">
        <v>44</v>
      </c>
      <c r="AI2" s="14" t="s">
        <v>45</v>
      </c>
      <c r="AJ2" s="15" t="s">
        <v>46</v>
      </c>
      <c r="AK2" s="3"/>
      <c r="AL2" s="16">
        <v>1</v>
      </c>
      <c r="AM2" s="46"/>
    </row>
    <row r="3" spans="1:39" ht="20.25" customHeight="1">
      <c r="A3" s="118" t="s">
        <v>38</v>
      </c>
      <c r="B3" s="121">
        <v>40940</v>
      </c>
      <c r="C3" s="115" t="s">
        <v>39</v>
      </c>
      <c r="D3" s="112" t="s">
        <v>40</v>
      </c>
      <c r="E3" s="115" t="s">
        <v>41</v>
      </c>
      <c r="F3" s="17">
        <v>1</v>
      </c>
      <c r="G3" s="60">
        <v>0.3819444444444444</v>
      </c>
      <c r="H3" s="18" t="s">
        <v>37</v>
      </c>
      <c r="I3" s="61">
        <v>0.40625</v>
      </c>
      <c r="J3" s="2">
        <v>2</v>
      </c>
      <c r="K3" s="16" t="s">
        <v>47</v>
      </c>
      <c r="L3" s="16" t="s">
        <v>48</v>
      </c>
      <c r="M3" s="16">
        <v>11</v>
      </c>
      <c r="N3" s="19">
        <v>2456</v>
      </c>
      <c r="O3" s="20" t="s">
        <v>43</v>
      </c>
      <c r="P3" s="20" t="s">
        <v>43</v>
      </c>
      <c r="Q3" s="21">
        <v>40940</v>
      </c>
      <c r="R3" s="22">
        <v>0.3958333333333333</v>
      </c>
      <c r="S3" s="20" t="s">
        <v>49</v>
      </c>
      <c r="T3" s="20" t="s">
        <v>44</v>
      </c>
      <c r="U3" s="20" t="s">
        <v>45</v>
      </c>
      <c r="W3" s="23">
        <v>2</v>
      </c>
      <c r="X3" s="5" t="s">
        <v>10</v>
      </c>
      <c r="Y3" s="5" t="s">
        <v>14</v>
      </c>
      <c r="Z3" s="5">
        <v>112456</v>
      </c>
      <c r="AA3" s="5">
        <v>11111</v>
      </c>
      <c r="AB3" s="5">
        <v>11</v>
      </c>
      <c r="AC3" s="5">
        <v>2456</v>
      </c>
      <c r="AD3" s="14" t="s">
        <v>43</v>
      </c>
      <c r="AE3" s="48">
        <v>40940</v>
      </c>
      <c r="AF3" s="47">
        <v>40940</v>
      </c>
      <c r="AG3" s="44">
        <v>0.3819444444444444</v>
      </c>
      <c r="AH3" s="14" t="s">
        <v>44</v>
      </c>
      <c r="AI3" s="14" t="s">
        <v>45</v>
      </c>
      <c r="AJ3" s="15" t="s">
        <v>50</v>
      </c>
      <c r="AK3" s="1"/>
      <c r="AL3" s="24">
        <v>2</v>
      </c>
      <c r="AM3" s="46"/>
    </row>
    <row r="4" spans="1:39" ht="20.25" customHeight="1">
      <c r="A4" s="119"/>
      <c r="B4" s="122"/>
      <c r="C4" s="116"/>
      <c r="D4" s="113"/>
      <c r="E4" s="116"/>
      <c r="F4" s="25">
        <v>2</v>
      </c>
      <c r="G4" s="62">
        <v>0.4131944444444444</v>
      </c>
      <c r="H4" s="27" t="s">
        <v>37</v>
      </c>
      <c r="I4" s="63">
        <v>0.4375</v>
      </c>
      <c r="J4" s="1">
        <v>4</v>
      </c>
      <c r="K4" s="24" t="s">
        <v>51</v>
      </c>
      <c r="L4" s="24" t="s">
        <v>52</v>
      </c>
      <c r="M4" s="24">
        <v>12</v>
      </c>
      <c r="N4" s="29">
        <v>4789</v>
      </c>
      <c r="O4" s="30" t="s">
        <v>43</v>
      </c>
      <c r="P4" s="30" t="s">
        <v>43</v>
      </c>
      <c r="Q4" s="31">
        <v>40940</v>
      </c>
      <c r="R4" s="32">
        <v>0.4236111111111111</v>
      </c>
      <c r="S4" s="30" t="s">
        <v>49</v>
      </c>
      <c r="T4" s="30" t="s">
        <v>44</v>
      </c>
      <c r="U4" s="30" t="s">
        <v>45</v>
      </c>
      <c r="W4" s="12">
        <v>3</v>
      </c>
      <c r="X4" s="5" t="s">
        <v>11</v>
      </c>
      <c r="Y4" s="5" t="s">
        <v>15</v>
      </c>
      <c r="Z4" s="5">
        <v>126598</v>
      </c>
      <c r="AA4" s="5">
        <v>33333</v>
      </c>
      <c r="AB4" s="5">
        <v>12</v>
      </c>
      <c r="AC4" s="5">
        <v>6598</v>
      </c>
      <c r="AD4" s="14" t="s">
        <v>46</v>
      </c>
      <c r="AE4" s="48" t="s">
        <v>46</v>
      </c>
      <c r="AF4" s="47" t="s">
        <v>46</v>
      </c>
      <c r="AG4" s="44" t="s">
        <v>46</v>
      </c>
      <c r="AH4" s="14" t="s">
        <v>46</v>
      </c>
      <c r="AI4" s="14" t="s">
        <v>46</v>
      </c>
      <c r="AJ4" s="15" t="s">
        <v>53</v>
      </c>
      <c r="AK4" s="1" t="s">
        <v>42</v>
      </c>
      <c r="AL4" s="24">
        <v>0</v>
      </c>
      <c r="AM4" s="46"/>
    </row>
    <row r="5" spans="1:39" ht="20.25" customHeight="1">
      <c r="A5" s="119"/>
      <c r="B5" s="122"/>
      <c r="C5" s="116"/>
      <c r="D5" s="113"/>
      <c r="E5" s="116"/>
      <c r="F5" s="25">
        <v>3</v>
      </c>
      <c r="G5" s="62">
        <v>0.4444444444444444</v>
      </c>
      <c r="H5" s="27" t="s">
        <v>37</v>
      </c>
      <c r="I5" s="63">
        <v>0.46875</v>
      </c>
      <c r="J5" s="1">
        <v>2</v>
      </c>
      <c r="K5" s="24" t="s">
        <v>47</v>
      </c>
      <c r="L5" s="24" t="s">
        <v>48</v>
      </c>
      <c r="M5" s="24">
        <v>11</v>
      </c>
      <c r="N5" s="29">
        <v>2456</v>
      </c>
      <c r="O5" s="30" t="s">
        <v>43</v>
      </c>
      <c r="P5" s="30" t="s">
        <v>43</v>
      </c>
      <c r="Q5" s="31">
        <v>40940</v>
      </c>
      <c r="R5" s="32">
        <v>0.4513888888888889</v>
      </c>
      <c r="S5" s="30" t="s">
        <v>49</v>
      </c>
      <c r="T5" s="30" t="s">
        <v>44</v>
      </c>
      <c r="U5" s="30" t="s">
        <v>45</v>
      </c>
      <c r="W5" s="23">
        <v>4</v>
      </c>
      <c r="X5" s="5" t="s">
        <v>17</v>
      </c>
      <c r="Y5" s="5" t="s">
        <v>16</v>
      </c>
      <c r="Z5" s="5">
        <v>124789</v>
      </c>
      <c r="AA5" s="5">
        <v>44444</v>
      </c>
      <c r="AB5" s="5">
        <v>12</v>
      </c>
      <c r="AC5" s="5">
        <v>4789</v>
      </c>
      <c r="AD5" s="14" t="s">
        <v>43</v>
      </c>
      <c r="AE5" s="48">
        <v>40940</v>
      </c>
      <c r="AF5" s="47">
        <v>40940</v>
      </c>
      <c r="AG5" s="44">
        <v>0.4131944444444444</v>
      </c>
      <c r="AH5" s="14" t="s">
        <v>44</v>
      </c>
      <c r="AI5" s="14" t="s">
        <v>45</v>
      </c>
      <c r="AJ5" s="15" t="s">
        <v>46</v>
      </c>
      <c r="AK5" s="1"/>
      <c r="AL5" s="24">
        <v>1</v>
      </c>
      <c r="AM5" s="46"/>
    </row>
    <row r="6" spans="1:21" ht="20.25" customHeight="1">
      <c r="A6" s="119"/>
      <c r="B6" s="122"/>
      <c r="C6" s="116"/>
      <c r="D6" s="113"/>
      <c r="E6" s="116"/>
      <c r="F6" s="25">
        <v>4</v>
      </c>
      <c r="G6" s="62">
        <v>0.4756944444444444</v>
      </c>
      <c r="H6" s="27" t="s">
        <v>37</v>
      </c>
      <c r="I6" s="63">
        <v>0.5</v>
      </c>
      <c r="J6" s="1"/>
      <c r="K6" s="24" t="s">
        <v>46</v>
      </c>
      <c r="L6" s="24" t="s">
        <v>46</v>
      </c>
      <c r="M6" s="24" t="s">
        <v>46</v>
      </c>
      <c r="N6" s="29" t="s">
        <v>46</v>
      </c>
      <c r="O6" s="30" t="s">
        <v>46</v>
      </c>
      <c r="P6" s="30" t="s">
        <v>43</v>
      </c>
      <c r="Q6" s="31">
        <v>40940</v>
      </c>
      <c r="R6" s="32">
        <v>0.4791666666666667</v>
      </c>
      <c r="S6" s="30" t="s">
        <v>49</v>
      </c>
      <c r="T6" s="30" t="s">
        <v>44</v>
      </c>
      <c r="U6" s="30" t="s">
        <v>45</v>
      </c>
    </row>
    <row r="7" spans="1:21" ht="20.25" customHeight="1">
      <c r="A7" s="119"/>
      <c r="B7" s="122"/>
      <c r="C7" s="116"/>
      <c r="D7" s="113"/>
      <c r="E7" s="116"/>
      <c r="F7" s="25">
        <v>5</v>
      </c>
      <c r="G7" s="62">
        <v>0.548611111111111</v>
      </c>
      <c r="H7" s="27" t="s">
        <v>37</v>
      </c>
      <c r="I7" s="63">
        <v>0.5729166666666666</v>
      </c>
      <c r="J7" s="1">
        <v>1</v>
      </c>
      <c r="K7" s="24" t="s">
        <v>54</v>
      </c>
      <c r="L7" s="24" t="s">
        <v>55</v>
      </c>
      <c r="M7" s="24">
        <v>11</v>
      </c>
      <c r="N7" s="29">
        <v>1234</v>
      </c>
      <c r="O7" s="30" t="s">
        <v>43</v>
      </c>
      <c r="P7" s="30" t="s">
        <v>43</v>
      </c>
      <c r="Q7" s="31">
        <v>40940</v>
      </c>
      <c r="R7" s="32">
        <v>0.5416666666666666</v>
      </c>
      <c r="S7" s="30" t="s">
        <v>49</v>
      </c>
      <c r="T7" s="30" t="s">
        <v>44</v>
      </c>
      <c r="U7" s="30" t="s">
        <v>45</v>
      </c>
    </row>
    <row r="8" spans="1:21" ht="20.25" customHeight="1">
      <c r="A8" s="119"/>
      <c r="B8" s="122"/>
      <c r="C8" s="116"/>
      <c r="D8" s="113"/>
      <c r="E8" s="116"/>
      <c r="F8" s="25">
        <v>6</v>
      </c>
      <c r="G8" s="62">
        <v>0.579861111111111</v>
      </c>
      <c r="H8" s="27" t="s">
        <v>37</v>
      </c>
      <c r="I8" s="63">
        <v>0.6041666666666666</v>
      </c>
      <c r="J8" s="1"/>
      <c r="K8" s="24" t="s">
        <v>46</v>
      </c>
      <c r="L8" s="24" t="s">
        <v>46</v>
      </c>
      <c r="M8" s="24" t="s">
        <v>46</v>
      </c>
      <c r="N8" s="29" t="s">
        <v>46</v>
      </c>
      <c r="O8" s="30" t="s">
        <v>46</v>
      </c>
      <c r="P8" s="30" t="s">
        <v>43</v>
      </c>
      <c r="Q8" s="31">
        <v>40940</v>
      </c>
      <c r="R8" s="32">
        <v>0.5694444444444444</v>
      </c>
      <c r="S8" s="30" t="s">
        <v>49</v>
      </c>
      <c r="T8" s="30" t="s">
        <v>44</v>
      </c>
      <c r="U8" s="30" t="s">
        <v>45</v>
      </c>
    </row>
    <row r="9" spans="1:21" ht="20.25" customHeight="1">
      <c r="A9" s="119"/>
      <c r="B9" s="122"/>
      <c r="C9" s="116"/>
      <c r="D9" s="113"/>
      <c r="E9" s="116"/>
      <c r="F9" s="25">
        <v>7</v>
      </c>
      <c r="G9" s="62">
        <v>0.611111111111111</v>
      </c>
      <c r="H9" s="27" t="s">
        <v>37</v>
      </c>
      <c r="I9" s="63">
        <v>0.6354166666666666</v>
      </c>
      <c r="J9" s="1"/>
      <c r="K9" s="24" t="s">
        <v>46</v>
      </c>
      <c r="L9" s="24" t="s">
        <v>46</v>
      </c>
      <c r="M9" s="24" t="s">
        <v>46</v>
      </c>
      <c r="N9" s="29" t="s">
        <v>46</v>
      </c>
      <c r="O9" s="30" t="s">
        <v>46</v>
      </c>
      <c r="P9" s="30" t="s">
        <v>43</v>
      </c>
      <c r="Q9" s="31">
        <v>40940</v>
      </c>
      <c r="R9" s="32">
        <v>0.5972222222222222</v>
      </c>
      <c r="S9" s="30" t="s">
        <v>49</v>
      </c>
      <c r="T9" s="30" t="s">
        <v>44</v>
      </c>
      <c r="U9" s="30" t="s">
        <v>45</v>
      </c>
    </row>
    <row r="10" spans="1:21" ht="20.25" customHeight="1">
      <c r="A10" s="119"/>
      <c r="B10" s="122"/>
      <c r="C10" s="116"/>
      <c r="D10" s="113"/>
      <c r="E10" s="116"/>
      <c r="F10" s="25">
        <v>8</v>
      </c>
      <c r="G10" s="62">
        <v>0.642361111111111</v>
      </c>
      <c r="H10" s="27" t="s">
        <v>37</v>
      </c>
      <c r="I10" s="63">
        <v>0.6666666666666666</v>
      </c>
      <c r="J10" s="1"/>
      <c r="K10" s="24" t="s">
        <v>46</v>
      </c>
      <c r="L10" s="24" t="s">
        <v>46</v>
      </c>
      <c r="M10" s="24" t="s">
        <v>46</v>
      </c>
      <c r="N10" s="29" t="s">
        <v>46</v>
      </c>
      <c r="O10" s="30" t="s">
        <v>46</v>
      </c>
      <c r="P10" s="30" t="s">
        <v>43</v>
      </c>
      <c r="Q10" s="31">
        <v>40940</v>
      </c>
      <c r="R10" s="32">
        <v>0.625</v>
      </c>
      <c r="S10" s="30" t="s">
        <v>49</v>
      </c>
      <c r="T10" s="30" t="s">
        <v>44</v>
      </c>
      <c r="U10" s="30" t="s">
        <v>45</v>
      </c>
    </row>
    <row r="11" spans="1:21" ht="20.25" customHeight="1">
      <c r="A11" s="119"/>
      <c r="B11" s="122"/>
      <c r="C11" s="116"/>
      <c r="D11" s="113"/>
      <c r="E11" s="116"/>
      <c r="F11" s="25">
        <v>9</v>
      </c>
      <c r="G11" s="26"/>
      <c r="H11" s="27"/>
      <c r="I11" s="28"/>
      <c r="J11" s="1"/>
      <c r="K11" s="24" t="s">
        <v>46</v>
      </c>
      <c r="L11" s="33" t="s">
        <v>46</v>
      </c>
      <c r="M11" s="33" t="s">
        <v>46</v>
      </c>
      <c r="N11" s="34" t="s">
        <v>46</v>
      </c>
      <c r="O11" s="35" t="s">
        <v>46</v>
      </c>
      <c r="P11" s="35" t="s">
        <v>43</v>
      </c>
      <c r="Q11" s="36">
        <v>40940</v>
      </c>
      <c r="R11" s="37">
        <v>0.6527777777777778</v>
      </c>
      <c r="S11" s="35" t="s">
        <v>49</v>
      </c>
      <c r="T11" s="35" t="s">
        <v>44</v>
      </c>
      <c r="U11" s="35" t="s">
        <v>45</v>
      </c>
    </row>
    <row r="12" spans="1:21" ht="20.25" customHeight="1" thickBot="1">
      <c r="A12" s="119"/>
      <c r="B12" s="122"/>
      <c r="C12" s="116"/>
      <c r="D12" s="113"/>
      <c r="E12" s="116"/>
      <c r="F12" s="25"/>
      <c r="G12" s="26"/>
      <c r="H12" s="27"/>
      <c r="I12" s="28"/>
      <c r="J12" s="1"/>
      <c r="K12" s="24" t="s">
        <v>46</v>
      </c>
      <c r="L12" s="38" t="s">
        <v>46</v>
      </c>
      <c r="M12" s="38" t="s">
        <v>46</v>
      </c>
      <c r="N12" s="39" t="s">
        <v>46</v>
      </c>
      <c r="O12" s="40" t="s">
        <v>46</v>
      </c>
      <c r="P12" s="40" t="s">
        <v>43</v>
      </c>
      <c r="Q12" s="41">
        <v>40940</v>
      </c>
      <c r="R12" s="42">
        <v>0</v>
      </c>
      <c r="S12" s="40" t="s">
        <v>49</v>
      </c>
      <c r="T12" s="40" t="s">
        <v>44</v>
      </c>
      <c r="U12" s="40" t="s">
        <v>45</v>
      </c>
    </row>
    <row r="13" spans="1:11" ht="20.25" customHeight="1" thickBot="1">
      <c r="A13" s="119"/>
      <c r="B13" s="122"/>
      <c r="C13" s="116"/>
      <c r="D13" s="113"/>
      <c r="E13" s="116"/>
      <c r="F13" s="25"/>
      <c r="G13" s="26"/>
      <c r="H13" s="27"/>
      <c r="I13" s="28"/>
      <c r="J13" s="1"/>
      <c r="K13" s="24" t="s">
        <v>46</v>
      </c>
    </row>
    <row r="14" spans="1:21" ht="20.25" customHeight="1" thickBot="1">
      <c r="A14" s="120"/>
      <c r="B14" s="123"/>
      <c r="C14" s="117"/>
      <c r="D14" s="114"/>
      <c r="E14" s="117"/>
      <c r="F14" s="52"/>
      <c r="G14" s="53"/>
      <c r="H14" s="54"/>
      <c r="I14" s="55"/>
      <c r="J14" s="51"/>
      <c r="K14" s="56" t="s">
        <v>46</v>
      </c>
      <c r="L14" s="16" t="s">
        <v>46</v>
      </c>
      <c r="M14" s="16" t="s">
        <v>46</v>
      </c>
      <c r="N14" s="19" t="s">
        <v>46</v>
      </c>
      <c r="O14" s="20" t="s">
        <v>46</v>
      </c>
      <c r="P14" s="20" t="s">
        <v>46</v>
      </c>
      <c r="Q14" s="21" t="s">
        <v>46</v>
      </c>
      <c r="R14" s="22">
        <v>0</v>
      </c>
      <c r="S14" s="20" t="s">
        <v>46</v>
      </c>
      <c r="T14" s="20" t="s">
        <v>46</v>
      </c>
      <c r="U14" s="20" t="s">
        <v>46</v>
      </c>
    </row>
    <row r="15" spans="12:21" ht="12" customHeight="1">
      <c r="L15" s="24" t="s">
        <v>46</v>
      </c>
      <c r="M15" s="24" t="s">
        <v>46</v>
      </c>
      <c r="N15" s="29" t="s">
        <v>46</v>
      </c>
      <c r="O15" s="30" t="s">
        <v>46</v>
      </c>
      <c r="P15" s="30" t="e">
        <v>#REF!</v>
      </c>
      <c r="Q15" s="31" t="e">
        <v>#REF!</v>
      </c>
      <c r="R15" s="32">
        <v>0</v>
      </c>
      <c r="S15" s="30" t="e">
        <v>#REF!</v>
      </c>
      <c r="T15" s="30" t="e">
        <v>#REF!</v>
      </c>
      <c r="U15" s="30" t="e">
        <v>#REF!</v>
      </c>
    </row>
  </sheetData>
  <sheetProtection/>
  <mergeCells count="5">
    <mergeCell ref="D3:D14"/>
    <mergeCell ref="E3:E14"/>
    <mergeCell ref="A3:A14"/>
    <mergeCell ref="B3:B14"/>
    <mergeCell ref="C3:C14"/>
  </mergeCells>
  <printOptions/>
  <pageMargins left="0.2" right="0.2" top="0.5905511811023623" bottom="0.1968503937007874" header="0.31496062992125984" footer="0.5118110236220472"/>
  <pageSetup fitToHeight="0" fitToWidth="1" horizontalDpi="300" verticalDpi="300" orientation="landscape" paperSize="9" r:id="rId2"/>
  <headerFooter alignWithMargins="0">
    <oddHeader>&amp;R&amp;10＜&amp;P／&amp;N＞</oddHeader>
  </headerFooter>
  <colBreaks count="2" manualBreakCount="2">
    <brk id="16" max="65535" man="1"/>
    <brk id="37"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SOMPOリスケアマネジメント</dc:creator>
  <cp:keywords/>
  <dc:description/>
  <cp:lastModifiedBy>testPC</cp:lastModifiedBy>
  <cp:lastPrinted>2021-06-28T22:47:30Z</cp:lastPrinted>
  <dcterms:created xsi:type="dcterms:W3CDTF">2013-09-11T05:11:34Z</dcterms:created>
  <dcterms:modified xsi:type="dcterms:W3CDTF">2023-08-01T01:44:17Z</dcterms:modified>
  <cp:category/>
  <cp:version/>
  <cp:contentType/>
  <cp:contentStatus/>
</cp:coreProperties>
</file>